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ownloads\28-11-2024_06-38-13\"/>
    </mc:Choice>
  </mc:AlternateContent>
  <bookViews>
    <workbookView xWindow="0" yWindow="0" windowWidth="24000" windowHeight="9030"/>
  </bookViews>
  <sheets>
    <sheet name="титульный лист" sheetId="2" r:id="rId1"/>
    <sheet name="Детский сад (о-з)" sheetId="1" r:id="rId2"/>
    <sheet name="Лист3" sheetId="3" r:id="rId3"/>
  </sheets>
  <definedNames>
    <definedName name="_xlnm.Print_Area" localSheetId="1">'Детский сад (о-з)'!$A$1:$I$338</definedName>
  </definedNames>
  <calcPr calcId="162913"/>
</workbook>
</file>

<file path=xl/calcChain.xml><?xml version="1.0" encoding="utf-8"?>
<calcChain xmlns="http://schemas.openxmlformats.org/spreadsheetml/2006/main">
  <c r="D113" i="1" l="1"/>
  <c r="E113" i="1"/>
  <c r="F113" i="1"/>
  <c r="G113" i="1"/>
  <c r="H113" i="1"/>
  <c r="D121" i="1"/>
  <c r="E121" i="1"/>
  <c r="F121" i="1"/>
  <c r="G121" i="1"/>
  <c r="H121" i="1"/>
  <c r="D129" i="1"/>
  <c r="E129" i="1"/>
  <c r="F129" i="1"/>
  <c r="G129" i="1"/>
  <c r="H129" i="1"/>
  <c r="E22" i="1" l="1"/>
  <c r="F22" i="1"/>
  <c r="G22" i="1"/>
  <c r="H22" i="1"/>
  <c r="D22" i="1"/>
  <c r="E63" i="1"/>
  <c r="F63" i="1"/>
  <c r="G63" i="1"/>
  <c r="H63" i="1"/>
  <c r="D63" i="1"/>
  <c r="E97" i="1"/>
  <c r="F97" i="1"/>
  <c r="G97" i="1"/>
  <c r="H97" i="1"/>
  <c r="D97" i="1"/>
  <c r="E166" i="1"/>
  <c r="F166" i="1"/>
  <c r="G166" i="1"/>
  <c r="H166" i="1"/>
  <c r="D166" i="1"/>
  <c r="E199" i="1"/>
  <c r="F199" i="1"/>
  <c r="G199" i="1"/>
  <c r="H199" i="1"/>
  <c r="D199" i="1"/>
  <c r="E232" i="1"/>
  <c r="F232" i="1"/>
  <c r="G232" i="1"/>
  <c r="H232" i="1"/>
  <c r="D232" i="1"/>
  <c r="E303" i="1"/>
  <c r="F303" i="1"/>
  <c r="G303" i="1"/>
  <c r="H303" i="1"/>
  <c r="D303" i="1"/>
  <c r="H333" i="1"/>
  <c r="G333" i="1"/>
  <c r="F333" i="1"/>
  <c r="E333" i="1"/>
  <c r="D333" i="1"/>
  <c r="H266" i="1"/>
  <c r="G266" i="1"/>
  <c r="F266" i="1"/>
  <c r="E266" i="1"/>
  <c r="D266" i="1"/>
  <c r="H30" i="1"/>
  <c r="G30" i="1"/>
  <c r="F30" i="1"/>
  <c r="E30" i="1"/>
  <c r="D30" i="1"/>
  <c r="H325" i="1" l="1"/>
  <c r="G325" i="1"/>
  <c r="F325" i="1"/>
  <c r="E325" i="1"/>
  <c r="D325" i="1"/>
  <c r="H318" i="1"/>
  <c r="G318" i="1"/>
  <c r="F318" i="1"/>
  <c r="E318" i="1"/>
  <c r="D318" i="1"/>
  <c r="H316" i="1"/>
  <c r="G316" i="1"/>
  <c r="F316" i="1"/>
  <c r="E316" i="1"/>
  <c r="D316" i="1"/>
  <c r="H293" i="1"/>
  <c r="G293" i="1"/>
  <c r="F293" i="1"/>
  <c r="E293" i="1"/>
  <c r="D293" i="1"/>
  <c r="H284" i="1"/>
  <c r="G284" i="1"/>
  <c r="F284" i="1"/>
  <c r="E284" i="1"/>
  <c r="D284" i="1"/>
  <c r="H280" i="1"/>
  <c r="G280" i="1"/>
  <c r="F280" i="1"/>
  <c r="E280" i="1"/>
  <c r="D280" i="1"/>
  <c r="H257" i="1"/>
  <c r="G257" i="1"/>
  <c r="F257" i="1"/>
  <c r="E257" i="1"/>
  <c r="D257" i="1"/>
  <c r="H249" i="1"/>
  <c r="G249" i="1"/>
  <c r="F249" i="1"/>
  <c r="E249" i="1"/>
  <c r="D249" i="1"/>
  <c r="H246" i="1"/>
  <c r="G246" i="1"/>
  <c r="F246" i="1"/>
  <c r="E246" i="1"/>
  <c r="D246" i="1"/>
  <c r="H224" i="1"/>
  <c r="G224" i="1"/>
  <c r="F224" i="1"/>
  <c r="E224" i="1"/>
  <c r="D224" i="1"/>
  <c r="H215" i="1"/>
  <c r="G215" i="1"/>
  <c r="F215" i="1"/>
  <c r="E215" i="1"/>
  <c r="D215" i="1"/>
  <c r="H212" i="1"/>
  <c r="G212" i="1"/>
  <c r="F212" i="1"/>
  <c r="E212" i="1"/>
  <c r="D212" i="1"/>
  <c r="H191" i="1"/>
  <c r="F191" i="1"/>
  <c r="E191" i="1"/>
  <c r="D191" i="1"/>
  <c r="H182" i="1"/>
  <c r="G182" i="1"/>
  <c r="F182" i="1"/>
  <c r="E182" i="1"/>
  <c r="D182" i="1"/>
  <c r="H180" i="1"/>
  <c r="G180" i="1"/>
  <c r="F180" i="1"/>
  <c r="E180" i="1"/>
  <c r="D180" i="1"/>
  <c r="H157" i="1"/>
  <c r="G157" i="1"/>
  <c r="F157" i="1"/>
  <c r="E157" i="1"/>
  <c r="D157" i="1"/>
  <c r="H145" i="1"/>
  <c r="G145" i="1"/>
  <c r="F145" i="1"/>
  <c r="E145" i="1"/>
  <c r="D145" i="1"/>
  <c r="H143" i="1"/>
  <c r="G143" i="1"/>
  <c r="F143" i="1"/>
  <c r="E143" i="1"/>
  <c r="D143" i="1"/>
  <c r="H109" i="1"/>
  <c r="H130" i="1" s="1"/>
  <c r="G109" i="1"/>
  <c r="G130" i="1" s="1"/>
  <c r="F109" i="1"/>
  <c r="F130" i="1" s="1"/>
  <c r="E109" i="1"/>
  <c r="E130" i="1" s="1"/>
  <c r="D109" i="1"/>
  <c r="D130" i="1" s="1"/>
  <c r="H88" i="1"/>
  <c r="G88" i="1"/>
  <c r="F88" i="1"/>
  <c r="E88" i="1"/>
  <c r="D88" i="1"/>
  <c r="H79" i="1"/>
  <c r="G79" i="1"/>
  <c r="F79" i="1"/>
  <c r="E79" i="1"/>
  <c r="D79" i="1"/>
  <c r="H76" i="1"/>
  <c r="G76" i="1"/>
  <c r="F76" i="1"/>
  <c r="E76" i="1"/>
  <c r="D76" i="1"/>
  <c r="H54" i="1"/>
  <c r="G54" i="1"/>
  <c r="F54" i="1"/>
  <c r="E54" i="1"/>
  <c r="D54" i="1"/>
  <c r="H45" i="1"/>
  <c r="G45" i="1"/>
  <c r="F45" i="1"/>
  <c r="E45" i="1"/>
  <c r="D45" i="1"/>
  <c r="H42" i="1"/>
  <c r="G42" i="1"/>
  <c r="F42" i="1"/>
  <c r="E42" i="1"/>
  <c r="D42" i="1"/>
  <c r="H13" i="1"/>
  <c r="G13" i="1"/>
  <c r="F13" i="1"/>
  <c r="E13" i="1"/>
  <c r="D13" i="1"/>
  <c r="H11" i="1"/>
  <c r="G11" i="1"/>
  <c r="F11" i="1"/>
  <c r="E11" i="1"/>
  <c r="D11" i="1"/>
  <c r="F167" i="1" l="1"/>
  <c r="D233" i="1"/>
  <c r="H233" i="1"/>
  <c r="D334" i="1"/>
  <c r="H334" i="1"/>
  <c r="F200" i="1"/>
  <c r="F334" i="1"/>
  <c r="D304" i="1"/>
  <c r="H304" i="1"/>
  <c r="D267" i="1"/>
  <c r="H267" i="1"/>
  <c r="F233" i="1"/>
  <c r="D167" i="1"/>
  <c r="H167" i="1"/>
  <c r="F267" i="1"/>
  <c r="F304" i="1"/>
  <c r="H98" i="1"/>
  <c r="D200" i="1"/>
  <c r="H200" i="1"/>
  <c r="H31" i="1"/>
  <c r="F31" i="1"/>
  <c r="D31" i="1"/>
  <c r="E31" i="1"/>
  <c r="G31" i="1"/>
  <c r="E167" i="1"/>
  <c r="G167" i="1"/>
  <c r="E200" i="1"/>
  <c r="G200" i="1"/>
  <c r="E267" i="1"/>
  <c r="G267" i="1"/>
  <c r="E304" i="1"/>
  <c r="G304" i="1"/>
  <c r="E334" i="1"/>
  <c r="G334" i="1"/>
  <c r="E98" i="1"/>
  <c r="G98" i="1"/>
  <c r="F98" i="1"/>
  <c r="D98" i="1"/>
  <c r="G233" i="1"/>
  <c r="E233" i="1"/>
  <c r="H64" i="1"/>
  <c r="G64" i="1"/>
  <c r="F64" i="1"/>
  <c r="E64" i="1"/>
  <c r="D64" i="1"/>
  <c r="H335" i="1" l="1"/>
  <c r="H336" i="1" s="1"/>
  <c r="D335" i="1"/>
  <c r="D336" i="1" s="1"/>
  <c r="E335" i="1"/>
  <c r="E336" i="1" s="1"/>
  <c r="F335" i="1"/>
  <c r="F336" i="1" s="1"/>
  <c r="G335" i="1"/>
  <c r="G336" i="1" s="1"/>
  <c r="E337" i="1" l="1"/>
  <c r="F337" i="1"/>
  <c r="D337" i="1"/>
</calcChain>
</file>

<file path=xl/sharedStrings.xml><?xml version="1.0" encoding="utf-8"?>
<sst xmlns="http://schemas.openxmlformats.org/spreadsheetml/2006/main" count="626" uniqueCount="199">
  <si>
    <t>Неделя:     первая</t>
  </si>
  <si>
    <t>День:        понедельник</t>
  </si>
  <si>
    <t>Категория: дети 3-7 лет (з-л)</t>
  </si>
  <si>
    <t>Прием пищи</t>
  </si>
  <si>
    <t>Наименование блюда</t>
  </si>
  <si>
    <t>Выход блюда</t>
  </si>
  <si>
    <t>Пищевые вещества, г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</si>
  <si>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</si>
  <si>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</si>
  <si>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</si>
  <si>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</si>
  <si>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</si>
  <si>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</si>
  <si>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День 1</t>
  </si>
  <si>
    <t>ЗАВТРАК</t>
  </si>
  <si>
    <t>200/5</t>
  </si>
  <si>
    <t>180</t>
  </si>
  <si>
    <t>40/5</t>
  </si>
  <si>
    <t>1</t>
  </si>
  <si>
    <t>Итого:</t>
  </si>
  <si>
    <t>ЗАВТРАК 2</t>
  </si>
  <si>
    <t>150</t>
  </si>
  <si>
    <t>ОБЕД</t>
  </si>
  <si>
    <t>200/6/5</t>
  </si>
  <si>
    <t>70</t>
  </si>
  <si>
    <t>30</t>
  </si>
  <si>
    <t>350</t>
  </si>
  <si>
    <t>Компот из сухофруктов</t>
  </si>
  <si>
    <t>Хлеб ржаной</t>
  </si>
  <si>
    <t>700</t>
  </si>
  <si>
    <t>701</t>
  </si>
  <si>
    <t>УПЛОТНЕННЫЙ ПОЛДНИК</t>
  </si>
  <si>
    <t>15</t>
  </si>
  <si>
    <t>Кондитерское изделие (печенье)</t>
  </si>
  <si>
    <t>702.5</t>
  </si>
  <si>
    <t>Соль (на весь день)</t>
  </si>
  <si>
    <t>6</t>
  </si>
  <si>
    <t>1003</t>
  </si>
  <si>
    <t>ИТОГО ЗА ДЕНЬ:</t>
  </si>
  <si>
    <t>вторник</t>
  </si>
  <si>
    <t>Категория: дети 3-7 лет (з-в)</t>
  </si>
  <si>
    <t>День 2</t>
  </si>
  <si>
    <t>3</t>
  </si>
  <si>
    <t>Фрукты свежие (банан)</t>
  </si>
  <si>
    <t>50</t>
  </si>
  <si>
    <t>Компот из изюма</t>
  </si>
  <si>
    <t>Булочка с повидлом</t>
  </si>
  <si>
    <t>Чай с сахаром</t>
  </si>
  <si>
    <t>392.2а</t>
  </si>
  <si>
    <t>День:         среда</t>
  </si>
  <si>
    <t>Категория: дети 3-7 лет (з-в.)</t>
  </si>
  <si>
    <t>День 3</t>
  </si>
  <si>
    <t>40/10/5</t>
  </si>
  <si>
    <t>2</t>
  </si>
  <si>
    <t>4,26</t>
  </si>
  <si>
    <t>8,44</t>
  </si>
  <si>
    <t>11,76</t>
  </si>
  <si>
    <t>140,64</t>
  </si>
  <si>
    <t xml:space="preserve">Соус сметанный </t>
  </si>
  <si>
    <t>Кондитерские изделия (пряник)</t>
  </si>
  <si>
    <t>702.1</t>
  </si>
  <si>
    <t>День:         четверг</t>
  </si>
  <si>
    <t>День 4</t>
  </si>
  <si>
    <t>Бутерброд с сыром</t>
  </si>
  <si>
    <t>40/6</t>
  </si>
  <si>
    <t>Свекла отварная долькой</t>
  </si>
  <si>
    <t>200/10</t>
  </si>
  <si>
    <t>70/30</t>
  </si>
  <si>
    <t>Рис припущенный</t>
  </si>
  <si>
    <t>316</t>
  </si>
  <si>
    <t>Компот из сушеных яблок</t>
  </si>
  <si>
    <t>Соль (на весь день) 2</t>
  </si>
  <si>
    <t>1004</t>
  </si>
  <si>
    <t>День:        пятница</t>
  </si>
  <si>
    <t>День  5</t>
  </si>
  <si>
    <t>799</t>
  </si>
  <si>
    <t>321</t>
  </si>
  <si>
    <t>Неделя:     вторая</t>
  </si>
  <si>
    <t>День 6</t>
  </si>
  <si>
    <t>Чайс сахаром</t>
  </si>
  <si>
    <t>392,2а</t>
  </si>
  <si>
    <t>Бутерброд с маслом сливочным</t>
  </si>
  <si>
    <t>Соль (на весь день)2</t>
  </si>
  <si>
    <t>День:        вторник</t>
  </si>
  <si>
    <t>День 7</t>
  </si>
  <si>
    <t>Соус сметанный</t>
  </si>
  <si>
    <t>День:        среда</t>
  </si>
  <si>
    <t>День 8</t>
  </si>
  <si>
    <t>40/5/10</t>
  </si>
  <si>
    <t>Напиток из шиповника</t>
  </si>
  <si>
    <t>День:        четверг</t>
  </si>
  <si>
    <t>День 9</t>
  </si>
  <si>
    <t>Завтрак 2</t>
  </si>
  <si>
    <t>День 10</t>
  </si>
  <si>
    <t>Бутерброд с  сыром</t>
  </si>
  <si>
    <t>ИТОГО ЗА ВЕСЬ ПЕРИОД:</t>
  </si>
  <si>
    <t>СРЕДНЕЕ ЗНАЧЕНИЕ ЗА ПЕРИОД:</t>
  </si>
  <si>
    <t>Содержание белков, жиров, углеводов в меню за плановый период в % отношении от калорийности</t>
  </si>
  <si>
    <t>При составлении меню  использованы: сборник рецептур блюд и кулнарных изделий для питания детей в дошкольных организациях /М.П. Могильный, В.А Тутельян; сборник рецептур блюд и куинарных изделий для предприятий общественного питания при образовательных школах,2004г</t>
  </si>
  <si>
    <t>392.2</t>
  </si>
  <si>
    <t>Вода питьевая на день</t>
  </si>
  <si>
    <t>200/6/15</t>
  </si>
  <si>
    <t>Сок для детского питания (яблоко) заводская упаковка</t>
  </si>
  <si>
    <t>Щи со свежей капусты с картофелем, с тушкой цыпленка бройлера, со  сметаной</t>
  </si>
  <si>
    <t>Биточки из тушки цыпленка бройлера,запеченные</t>
  </si>
  <si>
    <t>Соус молочный</t>
  </si>
  <si>
    <t>Макароны отварные с маслом сливочным</t>
  </si>
  <si>
    <t>РЦ,10.86.10.590.-003-17840891-2016</t>
  </si>
  <si>
    <t>Бутерброд с маслом сливочным и сыром</t>
  </si>
  <si>
    <t>Напиток из свежемороженных ягод</t>
  </si>
  <si>
    <t>Бутерброд с джемом и маслом сливочным</t>
  </si>
  <si>
    <t>Напиток из сухофруктов</t>
  </si>
  <si>
    <t>Борщ с  картофелем, с тушкой цыпленка бройлера, со сметаной</t>
  </si>
  <si>
    <t>Гречка рассыпчатая  с маслом сливочным</t>
  </si>
  <si>
    <t>Зеленый горошек , отварной</t>
  </si>
  <si>
    <t>напиток из шиповника</t>
  </si>
  <si>
    <t>Кисель из свежемороженых ягод</t>
  </si>
  <si>
    <t>Макароны отварные с сыром</t>
  </si>
  <si>
    <t>120/10</t>
  </si>
  <si>
    <t>Кнели из тушки цыпленка бройлера, запеченные</t>
  </si>
  <si>
    <t>Соус сметанно-луковый</t>
  </si>
  <si>
    <t>Пюре картофельное с маслом сливочным</t>
  </si>
  <si>
    <t>Рассольник с тушкой цыпленка бройлера,со сметаной</t>
  </si>
  <si>
    <t>Фрукты свежие (яблоко)</t>
  </si>
  <si>
    <t>Соус сметанно-томатный</t>
  </si>
  <si>
    <t>Картофельные оладьи с сыром</t>
  </si>
  <si>
    <t xml:space="preserve">Икра свекольная </t>
  </si>
  <si>
    <t>Плов из тушки цыпленка бройлера</t>
  </si>
  <si>
    <t>Кисель из свежемороженных ягод</t>
  </si>
  <si>
    <t>Напиток из яблок сушеных</t>
  </si>
  <si>
    <t>Булочка домашняя</t>
  </si>
  <si>
    <t>40/5/5</t>
  </si>
  <si>
    <t>Суп картофельный с крупой геркулеса ,с тушкой цыплят бройлера, со сметаной</t>
  </si>
  <si>
    <t>Бутерброд с маслом сливочным и джемом</t>
  </si>
  <si>
    <t>100/5</t>
  </si>
  <si>
    <t>180а</t>
  </si>
  <si>
    <t>Каша  из кукурузной крупы ,без молока</t>
  </si>
  <si>
    <t>182а</t>
  </si>
  <si>
    <t xml:space="preserve">Суп гороховый с картофелем, с тушкой цыплят бройлера, с гренками </t>
  </si>
  <si>
    <t>81а</t>
  </si>
  <si>
    <t>287а</t>
  </si>
  <si>
    <t>183а</t>
  </si>
  <si>
    <t xml:space="preserve">Чай с сахаром </t>
  </si>
  <si>
    <t>Каша  из гречневой крупы ,без молока</t>
  </si>
  <si>
    <t>185а</t>
  </si>
  <si>
    <t>181а</t>
  </si>
  <si>
    <t>Каша из рисовой крупы ,без молока</t>
  </si>
  <si>
    <t>Каша жидкая из манной крупы,без молока</t>
  </si>
  <si>
    <t xml:space="preserve">Вермишель отварная </t>
  </si>
  <si>
    <t>93а</t>
  </si>
  <si>
    <t>Биточки из тушки цыплят бройлера, запеченные</t>
  </si>
  <si>
    <t>Каша  из овсянных хлопьев крупы,без молока</t>
  </si>
  <si>
    <t>Котлета из тушки цыплятбройлера</t>
  </si>
  <si>
    <t>Шницель из тушки цыплят бройлера</t>
  </si>
  <si>
    <t>Каша  из манной крупы,без молока</t>
  </si>
  <si>
    <t>Биточки из тушки цыплят бройлера ,запеченные с соусом сметанно-томатным</t>
  </si>
  <si>
    <t>306\355</t>
  </si>
  <si>
    <t>Каша  из пшеной крупы,без молока</t>
  </si>
  <si>
    <t>186а</t>
  </si>
  <si>
    <t>150/5</t>
  </si>
  <si>
    <t>Хлеб пшеничный йодированный</t>
  </si>
  <si>
    <t>Фрикадельки из тушки цыпленка бройлера,запеченные</t>
  </si>
  <si>
    <t>Свежие овощи (огурец)</t>
  </si>
  <si>
    <t xml:space="preserve">Суп с картофелем, с тушкой цыплят бройлера </t>
  </si>
  <si>
    <t>85а</t>
  </si>
  <si>
    <t>Икра кабачковая (заводская упаковка)</t>
  </si>
  <si>
    <t>Фрукты свежие (Апельсин)</t>
  </si>
  <si>
    <t>Свежие овощи (помидор)</t>
  </si>
  <si>
    <t>Суп из овощей с тушкой цыпленка бройлера.со сметаной</t>
  </si>
  <si>
    <t>Морковь отварная (долькой)</t>
  </si>
  <si>
    <t>Суп картофельный с вермишелью с фрикадельками ,из тушкой цыплят бройлера</t>
  </si>
  <si>
    <t>83/121</t>
  </si>
  <si>
    <t xml:space="preserve">Капуста тушенная </t>
  </si>
  <si>
    <t>Каша жидкая  из манной  крупы ,без молока</t>
  </si>
  <si>
    <t>Каша жидкая  из рисовой крупы, без молока</t>
  </si>
  <si>
    <t>Каша  из манной  крупы ,без молока</t>
  </si>
  <si>
    <t>Бигус с тушкой цыпленка бройлера</t>
  </si>
  <si>
    <t xml:space="preserve">Шницель из тушки цыплят бройлера </t>
  </si>
  <si>
    <t xml:space="preserve">Кукуруза консервированная,отварная </t>
  </si>
  <si>
    <t>Свекольник с  картофелем, с тушкой цыпленка бройлера, со сметаной</t>
  </si>
  <si>
    <t>Биточки из тушки цыплят бройлера</t>
  </si>
  <si>
    <t xml:space="preserve">Икра морковная </t>
  </si>
  <si>
    <t>Суп крестьянский ,с тушкой цыпленка бройлера</t>
  </si>
  <si>
    <t>183а.1</t>
  </si>
  <si>
    <t>180а.1</t>
  </si>
  <si>
    <t xml:space="preserve">Каша" Дружба",без молока </t>
  </si>
  <si>
    <t>188а</t>
  </si>
  <si>
    <t>Каша  из пшеничной крупы ,без молока</t>
  </si>
  <si>
    <t>187а</t>
  </si>
  <si>
    <t>93а,</t>
  </si>
  <si>
    <t>15ч Сад -Напиток витаминизированный "Витошка",в ассортименте</t>
  </si>
  <si>
    <t>Каша    изсмеси круп ,без молока</t>
  </si>
  <si>
    <t>189а.1</t>
  </si>
  <si>
    <t>150/3</t>
  </si>
  <si>
    <t>Кондитерские изделия (печенье)</t>
  </si>
  <si>
    <t>Аллергики</t>
  </si>
  <si>
    <t xml:space="preserve">Аллергики </t>
  </si>
  <si>
    <t>Фрукты свежие (Банан)</t>
  </si>
  <si>
    <t>Кондитерское изделие (пряник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</si>
</sst>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0"/>
      <name val="Arial Cyr"/>
      <charset val="1"/>
    </font>
    <font>
      <b/>
      <sz val="9"/>
      <name val="Arial Cyr"/>
      <charset val="204"/>
    </font>
    <font>
      <sz val="5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vertical="center" wrapText="1"/>
    </xf>
    <xf numFmtId="1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2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>
      <alignment wrapText="1"/>
    </xf>
    <xf numFmtId="0" fontId="1" fillId="0" borderId="12" xfId="0" applyNumberFormat="1" applyFont="1" applyFill="1" applyBorder="1" applyAlignment="1" applyProtection="1">
      <alignment horizontal="center"/>
    </xf>
    <xf numFmtId="2" fontId="1" fillId="0" borderId="12" xfId="0" applyNumberFormat="1" applyFont="1" applyFill="1" applyBorder="1" applyAlignment="1" applyProtection="1">
      <alignment horizontal="center"/>
    </xf>
    <xf numFmtId="0" fontId="1" fillId="0" borderId="13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wrapText="1"/>
    </xf>
    <xf numFmtId="0" fontId="3" fillId="0" borderId="12" xfId="0" applyNumberFormat="1" applyFont="1" applyFill="1" applyBorder="1" applyAlignment="1" applyProtection="1">
      <alignment horizontal="center"/>
    </xf>
    <xf numFmtId="2" fontId="3" fillId="0" borderId="12" xfId="0" applyNumberFormat="1" applyFont="1" applyFill="1" applyBorder="1" applyAlignment="1" applyProtection="1">
      <alignment horizontal="center"/>
    </xf>
    <xf numFmtId="0" fontId="4" fillId="0" borderId="13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>
      <alignment wrapText="1"/>
    </xf>
    <xf numFmtId="0" fontId="3" fillId="0" borderId="15" xfId="0" applyNumberFormat="1" applyFont="1" applyFill="1" applyBorder="1" applyAlignment="1" applyProtection="1">
      <alignment horizontal="center"/>
    </xf>
    <xf numFmtId="2" fontId="3" fillId="0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4" fillId="0" borderId="18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>
      <alignment horizontal="center"/>
    </xf>
    <xf numFmtId="2" fontId="4" fillId="0" borderId="18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1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2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/>
    </xf>
    <xf numFmtId="2" fontId="1" fillId="0" borderId="17" xfId="0" applyNumberFormat="1" applyFont="1" applyFill="1" applyBorder="1" applyAlignment="1" applyProtection="1">
      <alignment horizontal="center" vertical="center"/>
    </xf>
    <xf numFmtId="2" fontId="1" fillId="0" borderId="18" xfId="0" applyNumberFormat="1" applyFont="1" applyFill="1" applyBorder="1" applyAlignment="1" applyProtection="1">
      <alignment horizontal="center" vertical="center"/>
    </xf>
    <xf numFmtId="164" fontId="1" fillId="0" borderId="24" xfId="0" applyNumberFormat="1" applyFont="1" applyFill="1" applyBorder="1" applyAlignment="1" applyProtection="1">
      <alignment horizontal="center" vertical="center"/>
    </xf>
    <xf numFmtId="1" fontId="1" fillId="0" borderId="12" xfId="0" applyNumberFormat="1" applyFont="1" applyFill="1" applyBorder="1" applyAlignment="1" applyProtection="1">
      <alignment horizontal="center" vertical="center"/>
    </xf>
    <xf numFmtId="0" fontId="1" fillId="0" borderId="25" xfId="0" applyNumberFormat="1" applyFont="1" applyFill="1" applyBorder="1" applyAlignment="1" applyProtection="1">
      <alignment horizontal="center"/>
    </xf>
    <xf numFmtId="0" fontId="1" fillId="2" borderId="12" xfId="0" applyNumberFormat="1" applyFont="1" applyFill="1" applyBorder="1" applyAlignment="1" applyProtection="1">
      <alignment wrapText="1"/>
    </xf>
    <xf numFmtId="0" fontId="1" fillId="2" borderId="12" xfId="0" applyNumberFormat="1" applyFont="1" applyFill="1" applyBorder="1" applyAlignment="1" applyProtection="1">
      <alignment horizontal="center"/>
    </xf>
    <xf numFmtId="0" fontId="2" fillId="2" borderId="11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center"/>
    </xf>
    <xf numFmtId="0" fontId="1" fillId="2" borderId="13" xfId="0" applyNumberFormat="1" applyFont="1" applyFill="1" applyBorder="1" applyAlignment="1" applyProtection="1">
      <alignment horizontal="center"/>
    </xf>
    <xf numFmtId="0" fontId="1" fillId="0" borderId="23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wrapText="1"/>
    </xf>
    <xf numFmtId="0" fontId="2" fillId="0" borderId="27" xfId="0" applyNumberFormat="1" applyFont="1" applyFill="1" applyBorder="1" applyAlignment="1" applyProtection="1">
      <alignment horizontal="center"/>
    </xf>
    <xf numFmtId="2" fontId="2" fillId="0" borderId="27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1" fillId="0" borderId="29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165" fontId="1" fillId="0" borderId="15" xfId="0" applyNumberFormat="1" applyFont="1" applyFill="1" applyBorder="1" applyAlignment="1" applyProtection="1">
      <alignment horizontal="center" vertical="center"/>
    </xf>
    <xf numFmtId="1" fontId="1" fillId="0" borderId="15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5" fontId="1" fillId="0" borderId="12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1" fontId="2" fillId="0" borderId="30" xfId="0" applyNumberFormat="1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center"/>
    </xf>
    <xf numFmtId="2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2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164" fontId="1" fillId="0" borderId="1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2" fontId="3" fillId="0" borderId="26" xfId="0" applyNumberFormat="1" applyFont="1" applyFill="1" applyBorder="1" applyAlignment="1" applyProtection="1">
      <alignment horizontal="center"/>
    </xf>
    <xf numFmtId="2" fontId="3" fillId="0" borderId="27" xfId="0" applyNumberFormat="1" applyFont="1" applyFill="1" applyBorder="1" applyAlignment="1" applyProtection="1">
      <alignment horizontal="center"/>
    </xf>
    <xf numFmtId="0" fontId="3" fillId="0" borderId="27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2" fontId="1" fillId="0" borderId="26" xfId="0" applyNumberFormat="1" applyFont="1" applyFill="1" applyBorder="1" applyAlignment="1" applyProtection="1">
      <alignment horizontal="center" vertical="center"/>
    </xf>
    <xf numFmtId="2" fontId="1" fillId="0" borderId="27" xfId="0" applyNumberFormat="1" applyFont="1" applyFill="1" applyBorder="1" applyAlignment="1" applyProtection="1">
      <alignment horizontal="center" vertical="center"/>
    </xf>
    <xf numFmtId="164" fontId="1" fillId="0" borderId="29" xfId="0" applyNumberFormat="1" applyFont="1" applyFill="1" applyBorder="1" applyAlignment="1" applyProtection="1">
      <alignment horizontal="center" vertical="center"/>
    </xf>
    <xf numFmtId="164" fontId="4" fillId="0" borderId="18" xfId="0" applyNumberFormat="1" applyFont="1" applyFill="1" applyBorder="1" applyAlignment="1" applyProtection="1">
      <alignment horizontal="center"/>
    </xf>
    <xf numFmtId="0" fontId="2" fillId="0" borderId="32" xfId="0" applyNumberFormat="1" applyFont="1" applyFill="1" applyBorder="1" applyAlignment="1" applyProtection="1">
      <alignment horizontal="center"/>
    </xf>
    <xf numFmtId="0" fontId="4" fillId="0" borderId="33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>
      <alignment horizontal="center"/>
    </xf>
    <xf numFmtId="2" fontId="4" fillId="0" borderId="27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/>
    </xf>
    <xf numFmtId="2" fontId="4" fillId="0" borderId="2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right"/>
    </xf>
    <xf numFmtId="0" fontId="1" fillId="0" borderId="15" xfId="0" applyNumberFormat="1" applyFont="1" applyFill="1" applyBorder="1" applyAlignment="1" applyProtection="1">
      <alignment wrapText="1"/>
    </xf>
    <xf numFmtId="2" fontId="1" fillId="0" borderId="15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wrapText="1"/>
    </xf>
    <xf numFmtId="0" fontId="3" fillId="0" borderId="2" xfId="0" applyNumberFormat="1" applyFont="1" applyFill="1" applyBorder="1" applyAlignment="1" applyProtection="1">
      <alignment horizontal="center"/>
    </xf>
    <xf numFmtId="2" fontId="3" fillId="0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2" fontId="4" fillId="0" borderId="7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4" fillId="0" borderId="31" xfId="0" applyNumberFormat="1" applyFont="1" applyFill="1" applyBorder="1" applyAlignment="1" applyProtection="1"/>
    <xf numFmtId="0" fontId="4" fillId="0" borderId="11" xfId="0" applyNumberFormat="1" applyFont="1" applyFill="1" applyBorder="1" applyAlignment="1" applyProtection="1"/>
    <xf numFmtId="0" fontId="1" fillId="0" borderId="37" xfId="0" applyNumberFormat="1" applyFont="1" applyFill="1" applyBorder="1" applyAlignment="1" applyProtection="1">
      <alignment horizontal="center"/>
    </xf>
    <xf numFmtId="2" fontId="1" fillId="0" borderId="12" xfId="0" applyNumberFormat="1" applyFont="1" applyFill="1" applyBorder="1" applyAlignment="1" applyProtection="1">
      <alignment horizontal="center" vertical="center"/>
    </xf>
    <xf numFmtId="2" fontId="1" fillId="0" borderId="23" xfId="0" applyNumberFormat="1" applyFont="1" applyFill="1" applyBorder="1" applyAlignment="1" applyProtection="1">
      <alignment horizontal="center"/>
    </xf>
    <xf numFmtId="1" fontId="1" fillId="2" borderId="12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"/>
    </xf>
    <xf numFmtId="0" fontId="1" fillId="2" borderId="16" xfId="0" applyNumberFormat="1" applyFont="1" applyFill="1" applyBorder="1" applyAlignment="1" applyProtection="1">
      <alignment horizontal="center"/>
    </xf>
    <xf numFmtId="0" fontId="4" fillId="0" borderId="28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1" fillId="2" borderId="12" xfId="0" applyNumberFormat="1" applyFont="1" applyFill="1" applyBorder="1" applyAlignment="1" applyProtection="1">
      <alignment horizontal="center" wrapText="1"/>
    </xf>
    <xf numFmtId="2" fontId="1" fillId="2" borderId="17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165" fontId="1" fillId="2" borderId="12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/>
    </xf>
    <xf numFmtId="2" fontId="2" fillId="0" borderId="15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center" wrapText="1"/>
    </xf>
    <xf numFmtId="2" fontId="2" fillId="0" borderId="15" xfId="0" applyNumberFormat="1" applyFont="1" applyFill="1" applyBorder="1" applyAlignment="1" applyProtection="1">
      <alignment horizontal="center" wrapText="1"/>
    </xf>
    <xf numFmtId="0" fontId="2" fillId="0" borderId="16" xfId="0" applyNumberFormat="1" applyFont="1" applyFill="1" applyBorder="1" applyAlignment="1" applyProtection="1">
      <alignment horizontal="center" wrapText="1"/>
    </xf>
    <xf numFmtId="0" fontId="2" fillId="0" borderId="35" xfId="0" applyNumberFormat="1" applyFont="1" applyFill="1" applyBorder="1" applyAlignment="1" applyProtection="1">
      <alignment horizontal="center"/>
    </xf>
    <xf numFmtId="2" fontId="2" fillId="0" borderId="35" xfId="0" applyNumberFormat="1" applyFont="1" applyFill="1" applyBorder="1" applyAlignment="1" applyProtection="1">
      <alignment horizontal="center"/>
    </xf>
    <xf numFmtId="0" fontId="1" fillId="0" borderId="35" xfId="0" applyNumberFormat="1" applyFont="1" applyFill="1" applyBorder="1" applyAlignment="1" applyProtection="1"/>
    <xf numFmtId="0" fontId="1" fillId="0" borderId="36" xfId="0" applyNumberFormat="1" applyFont="1" applyFill="1" applyBorder="1" applyAlignment="1" applyProtection="1"/>
    <xf numFmtId="0" fontId="0" fillId="0" borderId="13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>
      <alignment wrapText="1"/>
    </xf>
    <xf numFmtId="2" fontId="1" fillId="5" borderId="42" xfId="0" applyNumberFormat="1" applyFont="1" applyFill="1" applyBorder="1" applyAlignment="1">
      <alignment horizontal="center" vertical="center"/>
    </xf>
    <xf numFmtId="2" fontId="1" fillId="5" borderId="18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0" fontId="0" fillId="0" borderId="15" xfId="0" applyNumberFormat="1" applyFill="1" applyBorder="1" applyAlignment="1" applyProtection="1">
      <alignment wrapText="1"/>
    </xf>
    <xf numFmtId="0" fontId="1" fillId="0" borderId="26" xfId="0" applyNumberFormat="1" applyFont="1" applyFill="1" applyBorder="1" applyAlignment="1" applyProtection="1">
      <alignment horizontal="center"/>
    </xf>
    <xf numFmtId="0" fontId="1" fillId="0" borderId="27" xfId="0" applyNumberFormat="1" applyFont="1" applyFill="1" applyBorder="1" applyAlignment="1" applyProtection="1">
      <alignment horizontal="center"/>
    </xf>
    <xf numFmtId="2" fontId="1" fillId="0" borderId="27" xfId="0" applyNumberFormat="1" applyFont="1" applyFill="1" applyBorder="1" applyAlignment="1" applyProtection="1">
      <alignment horizontal="center"/>
    </xf>
    <xf numFmtId="0" fontId="1" fillId="0" borderId="28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>
      <alignment horizontal="center"/>
    </xf>
    <xf numFmtId="0" fontId="0" fillId="0" borderId="12" xfId="0" applyNumberFormat="1" applyFill="1" applyBorder="1" applyAlignment="1" applyProtection="1">
      <alignment horizontal="center"/>
    </xf>
    <xf numFmtId="0" fontId="0" fillId="0" borderId="1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2" xfId="0" applyNumberFormat="1" applyFont="1" applyFill="1" applyBorder="1" applyAlignment="1" applyProtection="1">
      <alignment wrapText="1"/>
    </xf>
    <xf numFmtId="0" fontId="0" fillId="3" borderId="12" xfId="0" applyNumberFormat="1" applyFont="1" applyFill="1" applyBorder="1" applyAlignment="1" applyProtection="1">
      <alignment wrapText="1"/>
    </xf>
    <xf numFmtId="0" fontId="7" fillId="0" borderId="13" xfId="0" applyFont="1" applyBorder="1" applyAlignment="1">
      <alignment horizontal="center"/>
    </xf>
    <xf numFmtId="0" fontId="0" fillId="2" borderId="12" xfId="0" applyNumberFormat="1" applyFont="1" applyFill="1" applyBorder="1" applyAlignment="1" applyProtection="1">
      <alignment wrapText="1"/>
    </xf>
    <xf numFmtId="0" fontId="0" fillId="4" borderId="12" xfId="0" applyNumberFormat="1" applyFont="1" applyFill="1" applyBorder="1" applyAlignment="1" applyProtection="1">
      <alignment wrapText="1"/>
    </xf>
    <xf numFmtId="0" fontId="0" fillId="2" borderId="12" xfId="0" applyNumberFormat="1" applyFont="1" applyFill="1" applyBorder="1" applyAlignment="1" applyProtection="1">
      <alignment horizontal="center"/>
    </xf>
    <xf numFmtId="0" fontId="0" fillId="2" borderId="13" xfId="0" applyNumberFormat="1" applyFont="1" applyFill="1" applyBorder="1" applyAlignment="1" applyProtection="1">
      <alignment horizontal="center"/>
    </xf>
    <xf numFmtId="0" fontId="0" fillId="0" borderId="12" xfId="0" applyFont="1" applyBorder="1" applyAlignment="1">
      <alignment wrapText="1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5" xfId="0" applyNumberFormat="1" applyFont="1" applyFill="1" applyBorder="1" applyAlignment="1" applyProtection="1">
      <alignment wrapText="1"/>
    </xf>
    <xf numFmtId="9" fontId="2" fillId="0" borderId="11" xfId="1" applyFont="1" applyFill="1" applyBorder="1" applyAlignment="1" applyProtection="1"/>
    <xf numFmtId="9" fontId="1" fillId="0" borderId="12" xfId="1" applyFont="1" applyFill="1" applyBorder="1" applyAlignment="1" applyProtection="1">
      <alignment horizontal="center"/>
    </xf>
    <xf numFmtId="9" fontId="0" fillId="0" borderId="0" xfId="1" applyFont="1"/>
    <xf numFmtId="2" fontId="1" fillId="0" borderId="12" xfId="1" applyNumberFormat="1" applyFont="1" applyFill="1" applyBorder="1" applyAlignment="1" applyProtection="1">
      <alignment horizontal="center"/>
    </xf>
    <xf numFmtId="2" fontId="1" fillId="0" borderId="15" xfId="1" applyNumberFormat="1" applyFont="1" applyFill="1" applyBorder="1" applyAlignment="1" applyProtection="1">
      <alignment horizontal="center"/>
    </xf>
    <xf numFmtId="1" fontId="1" fillId="0" borderId="16" xfId="1" applyNumberFormat="1" applyFont="1" applyFill="1" applyBorder="1" applyAlignment="1" applyProtection="1">
      <alignment horizontal="center"/>
    </xf>
    <xf numFmtId="1" fontId="1" fillId="0" borderId="43" xfId="0" applyNumberFormat="1" applyFont="1" applyFill="1" applyBorder="1" applyAlignment="1">
      <alignment horizontal="center" vertical="center"/>
    </xf>
    <xf numFmtId="0" fontId="0" fillId="0" borderId="37" xfId="0" applyNumberFormat="1" applyFill="1" applyBorder="1" applyAlignment="1" applyProtection="1">
      <alignment horizontal="center"/>
    </xf>
    <xf numFmtId="0" fontId="1" fillId="0" borderId="44" xfId="0" applyNumberFormat="1" applyFont="1" applyFill="1" applyBorder="1" applyAlignment="1" applyProtection="1">
      <alignment horizontal="center"/>
    </xf>
    <xf numFmtId="0" fontId="0" fillId="0" borderId="13" xfId="0" applyNumberFormat="1" applyFill="1" applyBorder="1" applyAlignment="1" applyProtection="1">
      <alignment horizontal="center"/>
    </xf>
    <xf numFmtId="0" fontId="0" fillId="0" borderId="12" xfId="0" applyNumberFormat="1" applyFill="1" applyBorder="1" applyAlignment="1" applyProtection="1">
      <alignment wrapText="1"/>
    </xf>
    <xf numFmtId="1" fontId="1" fillId="0" borderId="23" xfId="0" applyNumberFormat="1" applyFont="1" applyFill="1" applyBorder="1" applyAlignment="1" applyProtection="1">
      <alignment horizontal="center" vertical="center"/>
    </xf>
    <xf numFmtId="9" fontId="0" fillId="0" borderId="12" xfId="1" applyFont="1" applyFill="1" applyBorder="1" applyAlignment="1" applyProtection="1">
      <alignment wrapText="1"/>
    </xf>
    <xf numFmtId="165" fontId="0" fillId="0" borderId="12" xfId="0" applyNumberFormat="1" applyFont="1" applyFill="1" applyBorder="1" applyAlignment="1" applyProtection="1">
      <alignment horizontal="center" vertical="center"/>
    </xf>
    <xf numFmtId="1" fontId="0" fillId="0" borderId="12" xfId="0" applyNumberFormat="1" applyFont="1" applyFill="1" applyBorder="1" applyAlignment="1" applyProtection="1">
      <alignment horizontal="center" vertical="center"/>
    </xf>
    <xf numFmtId="2" fontId="1" fillId="2" borderId="26" xfId="0" applyNumberFormat="1" applyFont="1" applyFill="1" applyBorder="1" applyAlignment="1" applyProtection="1">
      <alignment horizontal="center"/>
    </xf>
    <xf numFmtId="2" fontId="1" fillId="2" borderId="27" xfId="0" applyNumberFormat="1" applyFont="1" applyFill="1" applyBorder="1" applyAlignment="1" applyProtection="1">
      <alignment horizontal="center"/>
    </xf>
    <xf numFmtId="0" fontId="1" fillId="2" borderId="27" xfId="0" applyNumberFormat="1" applyFont="1" applyFill="1" applyBorder="1" applyAlignment="1" applyProtection="1">
      <alignment horizontal="center"/>
    </xf>
    <xf numFmtId="0" fontId="0" fillId="2" borderId="37" xfId="0" applyNumberFormat="1" applyFont="1" applyFill="1" applyBorder="1" applyAlignment="1" applyProtection="1">
      <alignment horizontal="center"/>
    </xf>
    <xf numFmtId="2" fontId="1" fillId="0" borderId="26" xfId="0" applyNumberFormat="1" applyFont="1" applyFill="1" applyBorder="1" applyAlignment="1" applyProtection="1">
      <alignment horizontal="center"/>
    </xf>
    <xf numFmtId="0" fontId="0" fillId="0" borderId="45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/>
    <xf numFmtId="0" fontId="1" fillId="2" borderId="37" xfId="0" applyNumberFormat="1" applyFont="1" applyFill="1" applyBorder="1" applyAlignment="1" applyProtection="1">
      <alignment horizontal="center"/>
    </xf>
    <xf numFmtId="0" fontId="6" fillId="0" borderId="39" xfId="0" applyNumberFormat="1" applyFont="1" applyFill="1" applyBorder="1" applyAlignment="1" applyProtection="1">
      <alignment horizontal="center" wrapText="1"/>
    </xf>
    <xf numFmtId="0" fontId="6" fillId="0" borderId="40" xfId="0" applyNumberFormat="1" applyFont="1" applyFill="1" applyBorder="1" applyAlignment="1" applyProtection="1">
      <alignment horizontal="center" wrapText="1"/>
    </xf>
    <xf numFmtId="0" fontId="6" fillId="0" borderId="41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2" fontId="2" fillId="0" borderId="47" xfId="0" applyNumberFormat="1" applyFont="1" applyFill="1" applyBorder="1" applyAlignment="1" applyProtection="1">
      <alignment horizontal="center" vertical="center" wrapText="1"/>
    </xf>
    <xf numFmtId="2" fontId="2" fillId="0" borderId="35" xfId="0" applyNumberFormat="1" applyFont="1" applyFill="1" applyBorder="1" applyAlignment="1" applyProtection="1">
      <alignment horizontal="center" vertical="center" wrapText="1"/>
    </xf>
    <xf numFmtId="2" fontId="2" fillId="0" borderId="30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wrapText="1"/>
    </xf>
    <xf numFmtId="0" fontId="2" fillId="0" borderId="9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18" xfId="0" applyNumberFormat="1" applyFont="1" applyFill="1" applyBorder="1" applyAlignment="1" applyProtection="1"/>
    <xf numFmtId="0" fontId="2" fillId="0" borderId="38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/>
    <xf numFmtId="0" fontId="2" fillId="0" borderId="36" xfId="0" applyNumberFormat="1" applyFont="1" applyFill="1" applyBorder="1" applyAlignment="1" applyProtection="1"/>
    <xf numFmtId="0" fontId="4" fillId="0" borderId="46" xfId="0" applyNumberFormat="1" applyFont="1" applyFill="1" applyBorder="1" applyAlignment="1" applyProtection="1"/>
    <xf numFmtId="0" fontId="4" fillId="0" borderId="42" xfId="0" applyNumberFormat="1" applyFont="1" applyFill="1" applyBorder="1" applyAlignment="1" applyProtection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45</xdr:row>
      <xdr:rowOff>22266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308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9.140625" defaultRowHeight="12.75" customHeight="1"/>
  <cols>
    <col min="2" max="2" width="9.140625" customWidth="1"/>
  </cols>
  <sheetData/>
  <pageMargins left="0.75" right="0.75" top="1" bottom="1" header="0.5" footer="0.5"/>
  <pageSetup fitToWidth="0" fitToHeight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9"/>
  <sheetViews>
    <sheetView topLeftCell="A100" workbookViewId="0">
      <selection activeCell="I330" sqref="I330"/>
    </sheetView>
  </sheetViews>
  <sheetFormatPr defaultColWidth="9.140625" defaultRowHeight="12.75" customHeight="1"/>
  <cols>
    <col min="1" max="1" width="27.140625" customWidth="1"/>
    <col min="2" max="2" width="41.7109375" style="1" customWidth="1"/>
    <col min="3" max="3" width="10.7109375" style="2" customWidth="1"/>
    <col min="4" max="5" width="10.7109375" style="3" customWidth="1"/>
    <col min="6" max="6" width="11.28515625" style="3" customWidth="1"/>
    <col min="7" max="7" width="17" customWidth="1"/>
    <col min="8" max="9" width="15.7109375" customWidth="1"/>
    <col min="10" max="12" width="7.7109375" customWidth="1"/>
  </cols>
  <sheetData>
    <row r="1" spans="1:9" s="4" customFormat="1">
      <c r="A1" s="5"/>
      <c r="B1" s="6"/>
      <c r="C1" s="7"/>
      <c r="D1" s="8"/>
      <c r="E1" s="8"/>
      <c r="F1" s="8"/>
      <c r="G1" s="9"/>
      <c r="H1" s="9"/>
      <c r="I1" s="9"/>
    </row>
    <row r="2" spans="1:9" s="4" customFormat="1">
      <c r="A2" s="10" t="s">
        <v>0</v>
      </c>
      <c r="B2" s="10"/>
      <c r="C2" s="7"/>
      <c r="D2" s="8"/>
      <c r="E2" s="8"/>
      <c r="F2" s="8"/>
      <c r="G2" s="9"/>
      <c r="H2" s="9"/>
      <c r="I2" s="9"/>
    </row>
    <row r="3" spans="1:9" s="4" customFormat="1">
      <c r="A3" s="10" t="s">
        <v>1</v>
      </c>
      <c r="B3" s="10"/>
      <c r="C3" s="7"/>
      <c r="D3" s="8"/>
      <c r="E3" s="8"/>
      <c r="F3" s="8"/>
      <c r="G3" s="9"/>
      <c r="H3" s="9"/>
      <c r="I3" s="9"/>
    </row>
    <row r="4" spans="1:9" s="4" customFormat="1" ht="25.5">
      <c r="A4" s="10" t="s">
        <v>2</v>
      </c>
      <c r="B4" s="10"/>
      <c r="C4" s="7"/>
      <c r="D4" s="8"/>
      <c r="E4" s="8"/>
      <c r="F4" s="8"/>
      <c r="G4" s="9"/>
      <c r="H4" s="9"/>
      <c r="I4" s="9"/>
    </row>
    <row r="5" spans="1:9" s="11" customFormat="1" ht="33" customHeight="1">
      <c r="A5" s="200" t="s">
        <v>3</v>
      </c>
      <c r="B5" s="196" t="s">
        <v>4</v>
      </c>
      <c r="C5" s="202" t="s">
        <v>5</v>
      </c>
      <c r="D5" s="204" t="s">
        <v>6</v>
      </c>
      <c r="E5" s="204"/>
      <c r="F5" s="204"/>
      <c r="G5" s="205" t="s">
        <v>7</v>
      </c>
      <c r="H5" s="196" t="s">
        <v>8</v>
      </c>
      <c r="I5" s="198" t="s">
        <v>9</v>
      </c>
    </row>
    <row r="6" spans="1:9" s="15" customFormat="1">
      <c r="A6" s="201"/>
      <c r="B6" s="197"/>
      <c r="C6" s="203"/>
      <c r="D6" s="16" t="s">
        <v>10</v>
      </c>
      <c r="E6" s="16" t="s">
        <v>11</v>
      </c>
      <c r="F6" s="16" t="s">
        <v>12</v>
      </c>
      <c r="G6" s="206"/>
      <c r="H6" s="197"/>
      <c r="I6" s="199"/>
    </row>
    <row r="7" spans="1:9" s="17" customFormat="1">
      <c r="A7" s="222" t="s">
        <v>13</v>
      </c>
      <c r="B7" s="223"/>
      <c r="C7" s="223"/>
      <c r="D7" s="223"/>
      <c r="E7" s="223"/>
      <c r="F7" s="223"/>
      <c r="G7" s="223"/>
      <c r="H7" s="223"/>
      <c r="I7" s="224"/>
    </row>
    <row r="8" spans="1:9">
      <c r="A8" s="18" t="s">
        <v>14</v>
      </c>
      <c r="B8" s="159" t="s">
        <v>146</v>
      </c>
      <c r="C8" s="168" t="s">
        <v>15</v>
      </c>
      <c r="D8" s="21">
        <v>0.71</v>
      </c>
      <c r="E8" s="21">
        <v>3.89</v>
      </c>
      <c r="F8" s="21">
        <v>22.51</v>
      </c>
      <c r="G8" s="20">
        <v>134</v>
      </c>
      <c r="H8" s="20">
        <v>0</v>
      </c>
      <c r="I8" s="142" t="s">
        <v>135</v>
      </c>
    </row>
    <row r="9" spans="1:9">
      <c r="A9" s="18"/>
      <c r="B9" s="160" t="s">
        <v>142</v>
      </c>
      <c r="C9" s="20" t="s">
        <v>16</v>
      </c>
      <c r="D9" s="21">
        <v>0.05</v>
      </c>
      <c r="E9" s="21">
        <v>0</v>
      </c>
      <c r="F9" s="21">
        <v>10.08</v>
      </c>
      <c r="G9" s="20">
        <v>38.770000000000003</v>
      </c>
      <c r="H9" s="20">
        <v>3.5999999999999997E-2</v>
      </c>
      <c r="I9" s="22">
        <v>392.2</v>
      </c>
    </row>
    <row r="10" spans="1:9">
      <c r="A10" s="18"/>
      <c r="B10" s="158" t="s">
        <v>81</v>
      </c>
      <c r="C10" s="20" t="s">
        <v>17</v>
      </c>
      <c r="D10" s="21">
        <v>3.22</v>
      </c>
      <c r="E10" s="21">
        <v>3.48</v>
      </c>
      <c r="F10" s="21">
        <v>19.399999999999999</v>
      </c>
      <c r="G10" s="20">
        <v>113.74</v>
      </c>
      <c r="H10" s="20">
        <v>0</v>
      </c>
      <c r="I10" s="22" t="s">
        <v>18</v>
      </c>
    </row>
    <row r="11" spans="1:9" ht="15">
      <c r="A11" s="18"/>
      <c r="B11" s="23" t="s">
        <v>19</v>
      </c>
      <c r="C11" s="24"/>
      <c r="D11" s="25">
        <f>SUM(D8:D10)</f>
        <v>3.9800000000000004</v>
      </c>
      <c r="E11" s="25">
        <f>SUM(E8:E10)</f>
        <v>7.37</v>
      </c>
      <c r="F11" s="25">
        <f>SUM(F8:F10)</f>
        <v>51.99</v>
      </c>
      <c r="G11" s="24">
        <f>SUM(G8:G10)</f>
        <v>286.51</v>
      </c>
      <c r="H11" s="24">
        <f>SUM(H8:H10)</f>
        <v>3.5999999999999997E-2</v>
      </c>
      <c r="I11" s="22"/>
    </row>
    <row r="12" spans="1:9" ht="25.5">
      <c r="A12" s="18" t="s">
        <v>20</v>
      </c>
      <c r="B12" s="158" t="s">
        <v>102</v>
      </c>
      <c r="C12" s="20" t="s">
        <v>21</v>
      </c>
      <c r="D12" s="21">
        <v>0</v>
      </c>
      <c r="E12" s="21">
        <v>0</v>
      </c>
      <c r="F12" s="21">
        <v>16.8</v>
      </c>
      <c r="G12" s="20">
        <v>67.2</v>
      </c>
      <c r="H12" s="20">
        <v>0</v>
      </c>
      <c r="I12" s="22">
        <v>799</v>
      </c>
    </row>
    <row r="13" spans="1:9" ht="15">
      <c r="A13" s="18"/>
      <c r="B13" s="23" t="s">
        <v>19</v>
      </c>
      <c r="C13" s="24"/>
      <c r="D13" s="25">
        <f>SUM(D12)</f>
        <v>0</v>
      </c>
      <c r="E13" s="25">
        <f>SUM(E12)</f>
        <v>0</v>
      </c>
      <c r="F13" s="25">
        <f>SUM(F12)</f>
        <v>16.8</v>
      </c>
      <c r="G13" s="24">
        <f>SUM(G12)</f>
        <v>67.2</v>
      </c>
      <c r="H13" s="24">
        <f>SUM(H12)</f>
        <v>0</v>
      </c>
      <c r="I13" s="22"/>
    </row>
    <row r="14" spans="1:9">
      <c r="A14" s="18" t="s">
        <v>22</v>
      </c>
      <c r="B14" s="158" t="s">
        <v>126</v>
      </c>
      <c r="C14" s="20">
        <v>50</v>
      </c>
      <c r="D14" s="21">
        <v>1.2</v>
      </c>
      <c r="E14" s="21">
        <v>2.2999999999999998</v>
      </c>
      <c r="F14" s="21">
        <v>6.2</v>
      </c>
      <c r="G14" s="20">
        <v>50</v>
      </c>
      <c r="H14" s="20">
        <v>3.4</v>
      </c>
      <c r="I14" s="22">
        <v>54</v>
      </c>
    </row>
    <row r="15" spans="1:9" ht="25.5">
      <c r="A15" s="18"/>
      <c r="B15" s="158" t="s">
        <v>103</v>
      </c>
      <c r="C15" s="20" t="s">
        <v>23</v>
      </c>
      <c r="D15" s="21">
        <v>4.16</v>
      </c>
      <c r="E15" s="21">
        <v>8.1199999999999992</v>
      </c>
      <c r="F15" s="21">
        <v>7.34</v>
      </c>
      <c r="G15" s="20">
        <v>119.98</v>
      </c>
      <c r="H15" s="20">
        <v>0.82199999999999995</v>
      </c>
      <c r="I15" s="22">
        <v>67</v>
      </c>
    </row>
    <row r="16" spans="1:9" ht="25.5">
      <c r="A16" s="18"/>
      <c r="B16" s="158" t="s">
        <v>161</v>
      </c>
      <c r="C16" s="20" t="s">
        <v>24</v>
      </c>
      <c r="D16" s="21">
        <v>10.29</v>
      </c>
      <c r="E16" s="21">
        <v>9.19</v>
      </c>
      <c r="F16" s="21">
        <v>6.82</v>
      </c>
      <c r="G16" s="20">
        <v>151.66999999999999</v>
      </c>
      <c r="H16" s="20">
        <v>0.33600000000000002</v>
      </c>
      <c r="I16" s="22">
        <v>308</v>
      </c>
    </row>
    <row r="17" spans="1:9">
      <c r="A17" s="18"/>
      <c r="B17" s="160" t="s">
        <v>105</v>
      </c>
      <c r="C17" s="20" t="s">
        <v>25</v>
      </c>
      <c r="D17" s="21">
        <v>0.64</v>
      </c>
      <c r="E17" s="21">
        <v>1.48</v>
      </c>
      <c r="F17" s="21">
        <v>2.19</v>
      </c>
      <c r="G17" s="20">
        <v>24.43</v>
      </c>
      <c r="H17" s="20">
        <v>7.1999999999999995E-2</v>
      </c>
      <c r="I17" s="22" t="s">
        <v>26</v>
      </c>
    </row>
    <row r="18" spans="1:9">
      <c r="A18" s="18"/>
      <c r="B18" s="158" t="s">
        <v>106</v>
      </c>
      <c r="C18" s="20">
        <v>150</v>
      </c>
      <c r="D18" s="21">
        <v>6</v>
      </c>
      <c r="E18" s="21">
        <v>4.34</v>
      </c>
      <c r="F18" s="21">
        <v>36.630000000000003</v>
      </c>
      <c r="G18" s="20">
        <v>209.26</v>
      </c>
      <c r="H18" s="20">
        <v>0</v>
      </c>
      <c r="I18" s="22">
        <v>204</v>
      </c>
    </row>
    <row r="19" spans="1:9" ht="13.5" thickBot="1">
      <c r="A19" s="18"/>
      <c r="B19" s="19" t="s">
        <v>27</v>
      </c>
      <c r="C19" s="20" t="s">
        <v>16</v>
      </c>
      <c r="D19" s="21">
        <v>0.09</v>
      </c>
      <c r="E19" s="21">
        <v>0</v>
      </c>
      <c r="F19" s="21">
        <v>14.69</v>
      </c>
      <c r="G19" s="20">
        <v>55.94</v>
      </c>
      <c r="H19" s="20">
        <v>0</v>
      </c>
      <c r="I19" s="22">
        <v>377</v>
      </c>
    </row>
    <row r="20" spans="1:9" ht="13.5" thickBot="1">
      <c r="A20" s="18"/>
      <c r="B20" s="144" t="s">
        <v>28</v>
      </c>
      <c r="C20" s="20">
        <v>30</v>
      </c>
      <c r="D20" s="145">
        <v>2</v>
      </c>
      <c r="E20" s="146">
        <v>0.4</v>
      </c>
      <c r="F20" s="146">
        <v>10</v>
      </c>
      <c r="G20" s="146">
        <v>50</v>
      </c>
      <c r="H20" s="20">
        <v>0</v>
      </c>
      <c r="I20" s="22" t="s">
        <v>29</v>
      </c>
    </row>
    <row r="21" spans="1:9">
      <c r="A21" s="18"/>
      <c r="B21" s="161" t="s">
        <v>160</v>
      </c>
      <c r="C21" s="20" t="s">
        <v>25</v>
      </c>
      <c r="D21" s="21">
        <v>2.4</v>
      </c>
      <c r="E21" s="21">
        <v>0.3</v>
      </c>
      <c r="F21" s="21">
        <v>14.5</v>
      </c>
      <c r="G21" s="20">
        <v>71</v>
      </c>
      <c r="H21" s="20">
        <v>0</v>
      </c>
      <c r="I21" s="22" t="s">
        <v>30</v>
      </c>
    </row>
    <row r="22" spans="1:9" ht="15.75">
      <c r="A22" s="18"/>
      <c r="B22" s="23" t="s">
        <v>19</v>
      </c>
      <c r="C22" s="24"/>
      <c r="D22" s="25">
        <f>SUM(D14:D21)</f>
        <v>26.779999999999998</v>
      </c>
      <c r="E22" s="25">
        <f>SUM(E14:E21)</f>
        <v>26.13</v>
      </c>
      <c r="F22" s="25">
        <f>SUM(F14:F21)</f>
        <v>98.37</v>
      </c>
      <c r="G22" s="25">
        <f>SUM(G14:G21)</f>
        <v>732.28</v>
      </c>
      <c r="H22" s="25">
        <f>SUM(H14:H21)</f>
        <v>4.63</v>
      </c>
      <c r="I22" s="26"/>
    </row>
    <row r="23" spans="1:9" ht="46.5" customHeight="1">
      <c r="A23" s="18"/>
      <c r="B23" s="23" t="s">
        <v>190</v>
      </c>
      <c r="C23" s="24">
        <v>50</v>
      </c>
      <c r="D23" s="25">
        <v>2.4</v>
      </c>
      <c r="E23" s="25">
        <v>0.4</v>
      </c>
      <c r="F23" s="25">
        <v>14.2</v>
      </c>
      <c r="G23" s="25">
        <v>50</v>
      </c>
      <c r="H23" s="25"/>
      <c r="I23" s="162" t="s">
        <v>107</v>
      </c>
    </row>
    <row r="24" spans="1:9" ht="30.75" customHeight="1">
      <c r="A24" s="18" t="s">
        <v>31</v>
      </c>
      <c r="B24" s="158" t="s">
        <v>147</v>
      </c>
      <c r="C24" s="168" t="s">
        <v>15</v>
      </c>
      <c r="D24" s="21">
        <v>2.8</v>
      </c>
      <c r="E24" s="21">
        <v>3</v>
      </c>
      <c r="F24" s="21">
        <v>25</v>
      </c>
      <c r="G24" s="20">
        <v>140.1</v>
      </c>
      <c r="H24" s="20">
        <v>0</v>
      </c>
      <c r="I24" s="142" t="s">
        <v>183</v>
      </c>
    </row>
    <row r="25" spans="1:9">
      <c r="A25" s="18"/>
      <c r="B25" s="160" t="s">
        <v>142</v>
      </c>
      <c r="C25" s="20" t="s">
        <v>16</v>
      </c>
      <c r="D25" s="21">
        <v>0.05</v>
      </c>
      <c r="E25" s="21">
        <v>0</v>
      </c>
      <c r="F25" s="21">
        <v>10.08</v>
      </c>
      <c r="G25" s="20">
        <v>38.770000000000003</v>
      </c>
      <c r="H25" s="20">
        <v>3.5999999999999997E-2</v>
      </c>
      <c r="I25" s="22">
        <v>392.2</v>
      </c>
    </row>
    <row r="26" spans="1:9">
      <c r="A26" s="18"/>
      <c r="B26" s="161" t="s">
        <v>160</v>
      </c>
      <c r="C26" s="20" t="s">
        <v>32</v>
      </c>
      <c r="D26" s="21">
        <v>1.2</v>
      </c>
      <c r="E26" s="21">
        <v>0.15</v>
      </c>
      <c r="F26" s="21">
        <v>7.5</v>
      </c>
      <c r="G26" s="20">
        <v>35</v>
      </c>
      <c r="H26" s="20">
        <v>0</v>
      </c>
      <c r="I26" s="22">
        <v>701</v>
      </c>
    </row>
    <row r="27" spans="1:9">
      <c r="A27" s="18"/>
      <c r="B27" s="19" t="s">
        <v>33</v>
      </c>
      <c r="C27" s="20">
        <v>30</v>
      </c>
      <c r="D27" s="21">
        <v>2.25</v>
      </c>
      <c r="E27" s="21">
        <v>2.94</v>
      </c>
      <c r="F27" s="21">
        <v>22.32</v>
      </c>
      <c r="G27" s="20">
        <v>125.1</v>
      </c>
      <c r="H27" s="20">
        <v>0</v>
      </c>
      <c r="I27" s="22" t="s">
        <v>34</v>
      </c>
    </row>
    <row r="28" spans="1:9" hidden="1">
      <c r="A28" s="27"/>
      <c r="B28" s="19" t="s">
        <v>35</v>
      </c>
      <c r="C28" s="20" t="s">
        <v>36</v>
      </c>
      <c r="D28" s="21">
        <v>0</v>
      </c>
      <c r="E28" s="21">
        <v>0</v>
      </c>
      <c r="F28" s="21">
        <v>0</v>
      </c>
      <c r="G28" s="20">
        <v>0</v>
      </c>
      <c r="H28" s="20">
        <v>0</v>
      </c>
      <c r="I28" s="22" t="s">
        <v>37</v>
      </c>
    </row>
    <row r="29" spans="1:9">
      <c r="A29" s="143"/>
      <c r="B29" s="150" t="s">
        <v>100</v>
      </c>
      <c r="C29" s="62">
        <v>300</v>
      </c>
      <c r="D29" s="101">
        <v>0</v>
      </c>
      <c r="E29" s="101">
        <v>0</v>
      </c>
      <c r="F29" s="101">
        <v>0</v>
      </c>
      <c r="G29" s="62">
        <v>0</v>
      </c>
      <c r="H29" s="62">
        <v>0</v>
      </c>
      <c r="I29" s="31">
        <v>0</v>
      </c>
    </row>
    <row r="30" spans="1:9" ht="15.75" thickBot="1">
      <c r="A30" s="27"/>
      <c r="B30" s="28" t="s">
        <v>19</v>
      </c>
      <c r="C30" s="29"/>
      <c r="D30" s="30">
        <f>SUM(D24:D29)</f>
        <v>6.3</v>
      </c>
      <c r="E30" s="30">
        <f>SUM(E24:E29)</f>
        <v>6.09</v>
      </c>
      <c r="F30" s="30">
        <f>SUM(F24:F29)</f>
        <v>64.900000000000006</v>
      </c>
      <c r="G30" s="29">
        <f>SUM(G24:G29)</f>
        <v>338.97</v>
      </c>
      <c r="H30" s="29">
        <f>SUM(H24:H29)</f>
        <v>3.5999999999999997E-2</v>
      </c>
      <c r="I30" s="31"/>
    </row>
    <row r="31" spans="1:9" s="17" customFormat="1" ht="15.75">
      <c r="A31" s="219" t="s">
        <v>38</v>
      </c>
      <c r="B31" s="220"/>
      <c r="C31" s="33">
        <v>1625</v>
      </c>
      <c r="D31" s="34">
        <f>SUM(D11+D13+D22+D30)</f>
        <v>37.059999999999995</v>
      </c>
      <c r="E31" s="34">
        <f>SUM(E11+E13+E22+E30)</f>
        <v>39.590000000000003</v>
      </c>
      <c r="F31" s="34">
        <f>SUM(F11+F13+F22+F30)</f>
        <v>232.06000000000003</v>
      </c>
      <c r="G31" s="33">
        <f>SUM(G11+G13+G22+G30)</f>
        <v>1424.96</v>
      </c>
      <c r="H31" s="33">
        <f>SUM(H11+H13+H22+H30)</f>
        <v>4.7019999999999991</v>
      </c>
      <c r="I31" s="35"/>
    </row>
    <row r="32" spans="1:9" s="17" customFormat="1" ht="15.75">
      <c r="A32" s="17" t="s">
        <v>0</v>
      </c>
      <c r="C32" s="36"/>
      <c r="D32" s="37"/>
      <c r="E32" s="37"/>
      <c r="F32" s="37"/>
      <c r="G32" s="36"/>
      <c r="H32" s="36"/>
      <c r="I32" s="36"/>
    </row>
    <row r="33" spans="1:9" s="17" customFormat="1" ht="15.75">
      <c r="A33" s="17" t="s">
        <v>39</v>
      </c>
      <c r="C33" s="36"/>
      <c r="D33" s="37"/>
      <c r="E33" s="37"/>
      <c r="F33" s="37"/>
      <c r="G33" s="36"/>
      <c r="H33" s="36"/>
      <c r="I33" s="36"/>
    </row>
    <row r="34" spans="1:9" s="17" customFormat="1" ht="15.75">
      <c r="A34" s="17" t="s">
        <v>40</v>
      </c>
      <c r="C34" s="36"/>
      <c r="D34" s="37"/>
      <c r="E34" s="37"/>
      <c r="F34" s="37"/>
      <c r="G34" s="36"/>
      <c r="H34" s="36"/>
      <c r="I34" s="36"/>
    </row>
    <row r="35" spans="1:9" s="17" customFormat="1" ht="15.75">
      <c r="A35" s="38"/>
      <c r="B35" s="38"/>
      <c r="C35" s="36"/>
      <c r="D35" s="37"/>
      <c r="E35" s="37"/>
      <c r="F35" s="37"/>
      <c r="G35" s="36"/>
      <c r="H35" s="36"/>
      <c r="I35" s="36"/>
    </row>
    <row r="36" spans="1:9" s="17" customFormat="1">
      <c r="A36" s="211" t="s">
        <v>3</v>
      </c>
      <c r="B36" s="205" t="s">
        <v>4</v>
      </c>
      <c r="C36" s="202" t="s">
        <v>5</v>
      </c>
      <c r="D36" s="204" t="s">
        <v>6</v>
      </c>
      <c r="E36" s="204"/>
      <c r="F36" s="204"/>
      <c r="G36" s="205" t="s">
        <v>7</v>
      </c>
      <c r="H36" s="205" t="s">
        <v>8</v>
      </c>
      <c r="I36" s="209" t="s">
        <v>9</v>
      </c>
    </row>
    <row r="37" spans="1:9" s="17" customFormat="1" ht="37.5" customHeight="1">
      <c r="A37" s="212"/>
      <c r="B37" s="206"/>
      <c r="C37" s="203"/>
      <c r="D37" s="16" t="s">
        <v>10</v>
      </c>
      <c r="E37" s="16" t="s">
        <v>11</v>
      </c>
      <c r="F37" s="16" t="s">
        <v>12</v>
      </c>
      <c r="G37" s="206"/>
      <c r="H37" s="206"/>
      <c r="I37" s="210"/>
    </row>
    <row r="38" spans="1:9" s="17" customFormat="1" ht="15" customHeight="1">
      <c r="A38" s="39" t="s">
        <v>41</v>
      </c>
      <c r="B38" s="40"/>
      <c r="C38" s="41"/>
      <c r="D38" s="42"/>
      <c r="E38" s="42"/>
      <c r="F38" s="42"/>
      <c r="G38" s="40"/>
      <c r="H38" s="40"/>
      <c r="I38" s="40"/>
    </row>
    <row r="39" spans="1:9">
      <c r="A39" s="43" t="s">
        <v>14</v>
      </c>
      <c r="B39" s="160" t="s">
        <v>191</v>
      </c>
      <c r="C39" s="168" t="s">
        <v>15</v>
      </c>
      <c r="D39" s="21">
        <v>3</v>
      </c>
      <c r="E39" s="21">
        <v>4</v>
      </c>
      <c r="F39" s="21">
        <v>35.200000000000003</v>
      </c>
      <c r="G39" s="20">
        <v>190</v>
      </c>
      <c r="H39" s="20">
        <v>0</v>
      </c>
      <c r="I39" s="142" t="s">
        <v>192</v>
      </c>
    </row>
    <row r="40" spans="1:9">
      <c r="A40" s="18"/>
      <c r="B40" s="158" t="s">
        <v>108</v>
      </c>
      <c r="C40" s="168" t="s">
        <v>131</v>
      </c>
      <c r="D40" s="21">
        <v>4.71</v>
      </c>
      <c r="E40" s="21">
        <v>5.36</v>
      </c>
      <c r="F40" s="21">
        <v>19.399999999999999</v>
      </c>
      <c r="G40" s="20">
        <v>137.04</v>
      </c>
      <c r="H40" s="20">
        <v>4.3999999999999997E-2</v>
      </c>
      <c r="I40" s="22">
        <v>4</v>
      </c>
    </row>
    <row r="41" spans="1:9">
      <c r="A41" s="18"/>
      <c r="B41" s="160" t="s">
        <v>47</v>
      </c>
      <c r="C41" s="20" t="s">
        <v>16</v>
      </c>
      <c r="D41" s="21">
        <v>0.05</v>
      </c>
      <c r="E41" s="21">
        <v>0</v>
      </c>
      <c r="F41" s="21">
        <v>10.08</v>
      </c>
      <c r="G41" s="20">
        <v>38.770000000000003</v>
      </c>
      <c r="H41" s="20">
        <v>3.5999999999999997E-2</v>
      </c>
      <c r="I41" s="22">
        <v>392.2</v>
      </c>
    </row>
    <row r="42" spans="1:9" ht="15">
      <c r="A42" s="18"/>
      <c r="B42" s="23" t="s">
        <v>19</v>
      </c>
      <c r="C42" s="24"/>
      <c r="D42" s="25">
        <f>SUM(D39:D41)</f>
        <v>7.76</v>
      </c>
      <c r="E42" s="25">
        <f>SUM(E39:E41)</f>
        <v>9.36</v>
      </c>
      <c r="F42" s="25">
        <f>SUM(F39:F41)</f>
        <v>64.680000000000007</v>
      </c>
      <c r="G42" s="24">
        <f>SUM(G39:G41)</f>
        <v>365.80999999999995</v>
      </c>
      <c r="H42" s="24">
        <f>SUM(H39:H41)</f>
        <v>7.9999999999999988E-2</v>
      </c>
      <c r="I42" s="22"/>
    </row>
    <row r="43" spans="1:9">
      <c r="A43" s="18" t="s">
        <v>20</v>
      </c>
      <c r="B43" s="144" t="s">
        <v>43</v>
      </c>
      <c r="C43" s="20">
        <v>100</v>
      </c>
      <c r="D43" s="21">
        <v>1.5</v>
      </c>
      <c r="E43" s="21">
        <v>0.1</v>
      </c>
      <c r="F43" s="21">
        <v>21</v>
      </c>
      <c r="G43" s="20">
        <v>83</v>
      </c>
      <c r="H43" s="20">
        <v>10</v>
      </c>
      <c r="I43" s="22">
        <v>3683</v>
      </c>
    </row>
    <row r="44" spans="1:9">
      <c r="A44" s="18"/>
      <c r="B44" s="158" t="s">
        <v>109</v>
      </c>
      <c r="C44" s="20" t="s">
        <v>21</v>
      </c>
      <c r="D44" s="44">
        <v>0.06</v>
      </c>
      <c r="E44" s="45">
        <v>0.01</v>
      </c>
      <c r="F44" s="45">
        <v>17.3</v>
      </c>
      <c r="G44" s="45">
        <v>70</v>
      </c>
      <c r="H44" s="46">
        <v>39</v>
      </c>
      <c r="I44" s="47">
        <v>7</v>
      </c>
    </row>
    <row r="45" spans="1:9" ht="15">
      <c r="A45" s="18"/>
      <c r="B45" s="23" t="s">
        <v>19</v>
      </c>
      <c r="C45" s="24"/>
      <c r="D45" s="25">
        <f>SUM(D43:D44)</f>
        <v>1.56</v>
      </c>
      <c r="E45" s="25">
        <f>SUM(E43:E44)</f>
        <v>0.11</v>
      </c>
      <c r="F45" s="25">
        <f>SUM(F43:F44)</f>
        <v>38.299999999999997</v>
      </c>
      <c r="G45" s="24">
        <f>SUM(G43:G44)</f>
        <v>153</v>
      </c>
      <c r="H45" s="24">
        <f>SUM(H43:H44)</f>
        <v>49</v>
      </c>
      <c r="I45" s="48"/>
    </row>
    <row r="46" spans="1:9" ht="17.25" customHeight="1">
      <c r="A46" s="18" t="s">
        <v>22</v>
      </c>
      <c r="B46" s="158" t="s">
        <v>162</v>
      </c>
      <c r="C46" s="20" t="s">
        <v>44</v>
      </c>
      <c r="D46" s="21">
        <v>0.4</v>
      </c>
      <c r="E46" s="21">
        <v>0.05</v>
      </c>
      <c r="F46" s="21">
        <v>1.25</v>
      </c>
      <c r="G46" s="20">
        <v>7</v>
      </c>
      <c r="H46" s="20">
        <v>5</v>
      </c>
      <c r="I46" s="31">
        <v>71</v>
      </c>
    </row>
    <row r="47" spans="1:9" ht="21.75" customHeight="1">
      <c r="A47" s="18"/>
      <c r="B47" s="158" t="s">
        <v>163</v>
      </c>
      <c r="C47" s="165" t="s">
        <v>23</v>
      </c>
      <c r="D47" s="3">
        <v>3.97</v>
      </c>
      <c r="E47" s="3">
        <v>4.71</v>
      </c>
      <c r="F47" s="3">
        <v>11.65</v>
      </c>
      <c r="G47" s="3">
        <v>105</v>
      </c>
      <c r="H47" s="3">
        <v>6.67</v>
      </c>
      <c r="I47" s="184" t="s">
        <v>164</v>
      </c>
    </row>
    <row r="48" spans="1:9" ht="25.5">
      <c r="A48" s="51"/>
      <c r="B48" s="163" t="s">
        <v>150</v>
      </c>
      <c r="C48" s="20">
        <v>70</v>
      </c>
      <c r="D48" s="21">
        <v>10.66</v>
      </c>
      <c r="E48" s="21">
        <v>11.47</v>
      </c>
      <c r="F48" s="21">
        <v>6.4</v>
      </c>
      <c r="G48" s="20">
        <v>170.2</v>
      </c>
      <c r="H48" s="20">
        <v>2.8000000000000001E-2</v>
      </c>
      <c r="I48" s="48">
        <v>306</v>
      </c>
    </row>
    <row r="49" spans="1:9" ht="21" customHeight="1">
      <c r="A49" s="18"/>
      <c r="B49" s="164" t="s">
        <v>121</v>
      </c>
      <c r="C49" s="165">
        <v>150</v>
      </c>
      <c r="D49" s="52">
        <v>3.38</v>
      </c>
      <c r="E49" s="52">
        <v>5.41</v>
      </c>
      <c r="F49" s="52">
        <v>22.2</v>
      </c>
      <c r="G49" s="50">
        <v>151.04</v>
      </c>
      <c r="H49" s="50">
        <v>25.7</v>
      </c>
      <c r="I49" s="166">
        <v>321</v>
      </c>
    </row>
    <row r="50" spans="1:9" hidden="1">
      <c r="A50" s="18"/>
      <c r="B50" s="19"/>
      <c r="C50" s="20"/>
      <c r="D50" s="21"/>
      <c r="E50" s="21"/>
      <c r="F50" s="21"/>
      <c r="G50" s="20"/>
      <c r="H50" s="54"/>
      <c r="I50" s="48"/>
    </row>
    <row r="51" spans="1:9" ht="15.75" customHeight="1" thickBot="1">
      <c r="A51" s="18"/>
      <c r="B51" s="158" t="s">
        <v>70</v>
      </c>
      <c r="C51" s="20" t="s">
        <v>16</v>
      </c>
      <c r="D51" s="21">
        <v>0.86</v>
      </c>
      <c r="E51" s="21">
        <v>0.04</v>
      </c>
      <c r="F51" s="21">
        <v>37.19</v>
      </c>
      <c r="G51" s="20">
        <v>155.4</v>
      </c>
      <c r="H51" s="20">
        <v>0.79200000000000004</v>
      </c>
      <c r="I51" s="22">
        <v>379</v>
      </c>
    </row>
    <row r="52" spans="1:9" ht="13.5" thickBot="1">
      <c r="A52" s="18"/>
      <c r="B52" s="144" t="s">
        <v>28</v>
      </c>
      <c r="C52" s="20">
        <v>30</v>
      </c>
      <c r="D52" s="145">
        <v>2</v>
      </c>
      <c r="E52" s="146">
        <v>0.4</v>
      </c>
      <c r="F52" s="146">
        <v>10</v>
      </c>
      <c r="G52" s="146">
        <v>50</v>
      </c>
      <c r="H52" s="20">
        <v>0</v>
      </c>
      <c r="I52" s="22" t="s">
        <v>29</v>
      </c>
    </row>
    <row r="53" spans="1:9">
      <c r="A53" s="18"/>
      <c r="B53" s="161" t="s">
        <v>160</v>
      </c>
      <c r="C53" s="20" t="s">
        <v>25</v>
      </c>
      <c r="D53" s="21">
        <v>2.4</v>
      </c>
      <c r="E53" s="21">
        <v>0.3</v>
      </c>
      <c r="F53" s="21">
        <v>14.5</v>
      </c>
      <c r="G53" s="20">
        <v>71</v>
      </c>
      <c r="H53" s="20">
        <v>0</v>
      </c>
      <c r="I53" s="22" t="s">
        <v>30</v>
      </c>
    </row>
    <row r="54" spans="1:9" ht="15">
      <c r="A54" s="18"/>
      <c r="B54" s="23" t="s">
        <v>19</v>
      </c>
      <c r="C54" s="24"/>
      <c r="D54" s="25">
        <f>SUM(D46:D53)</f>
        <v>23.669999999999998</v>
      </c>
      <c r="E54" s="25">
        <f>SUM(E46:E53)</f>
        <v>22.38</v>
      </c>
      <c r="F54" s="25">
        <f>SUM(F46:F53)</f>
        <v>103.19</v>
      </c>
      <c r="G54" s="24">
        <f>SUM(G46:G53)</f>
        <v>709.64</v>
      </c>
      <c r="H54" s="24">
        <f>SUM(H46:H53)</f>
        <v>38.19</v>
      </c>
      <c r="I54" s="55"/>
    </row>
    <row r="55" spans="1:9" ht="47.25" customHeight="1">
      <c r="A55" s="18"/>
      <c r="B55" s="23" t="s">
        <v>190</v>
      </c>
      <c r="C55" s="24">
        <v>50</v>
      </c>
      <c r="D55" s="25">
        <v>2.4</v>
      </c>
      <c r="E55" s="25">
        <v>0.4</v>
      </c>
      <c r="F55" s="25">
        <v>14.2</v>
      </c>
      <c r="G55" s="24">
        <v>50</v>
      </c>
      <c r="H55" s="24"/>
      <c r="I55" s="162" t="s">
        <v>107</v>
      </c>
    </row>
    <row r="56" spans="1:9">
      <c r="A56" s="18" t="s">
        <v>31</v>
      </c>
      <c r="B56" s="160" t="s">
        <v>148</v>
      </c>
      <c r="C56" s="168" t="s">
        <v>159</v>
      </c>
      <c r="D56" s="21">
        <v>2.8</v>
      </c>
      <c r="E56" s="21">
        <v>3.47</v>
      </c>
      <c r="F56" s="21">
        <v>17.2</v>
      </c>
      <c r="G56" s="20">
        <v>135</v>
      </c>
      <c r="H56" s="20">
        <v>0</v>
      </c>
      <c r="I56" s="142" t="s">
        <v>189</v>
      </c>
    </row>
    <row r="57" spans="1:9" hidden="1">
      <c r="A57" s="18"/>
      <c r="B57" s="19"/>
      <c r="C57" s="20"/>
      <c r="D57" s="21"/>
      <c r="E57" s="21"/>
      <c r="F57" s="21"/>
      <c r="G57" s="20"/>
      <c r="H57" s="20"/>
      <c r="I57" s="22"/>
    </row>
    <row r="58" spans="1:9">
      <c r="A58" s="18"/>
      <c r="B58" s="19" t="s">
        <v>46</v>
      </c>
      <c r="C58" s="20">
        <v>75</v>
      </c>
      <c r="D58" s="21">
        <v>5.14</v>
      </c>
      <c r="E58" s="21">
        <v>2.38</v>
      </c>
      <c r="F58" s="21">
        <v>31.42</v>
      </c>
      <c r="G58" s="20">
        <v>166.94</v>
      </c>
      <c r="H58" s="20">
        <v>0</v>
      </c>
      <c r="I58" s="22">
        <v>458</v>
      </c>
    </row>
    <row r="59" spans="1:9">
      <c r="A59" s="18"/>
      <c r="B59" s="160" t="s">
        <v>47</v>
      </c>
      <c r="C59" s="20" t="s">
        <v>16</v>
      </c>
      <c r="D59" s="21">
        <v>0.05</v>
      </c>
      <c r="E59" s="21">
        <v>0</v>
      </c>
      <c r="F59" s="21">
        <v>10.08</v>
      </c>
      <c r="G59" s="20">
        <v>38.770000000000003</v>
      </c>
      <c r="H59" s="20">
        <v>3.5999999999999997E-2</v>
      </c>
      <c r="I59" s="22">
        <v>392.2</v>
      </c>
    </row>
    <row r="60" spans="1:9">
      <c r="A60" s="18"/>
      <c r="B60" s="161" t="s">
        <v>160</v>
      </c>
      <c r="C60" s="20" t="s">
        <v>32</v>
      </c>
      <c r="D60" s="21">
        <v>1.2</v>
      </c>
      <c r="E60" s="21">
        <v>0.15</v>
      </c>
      <c r="F60" s="21">
        <v>7.5</v>
      </c>
      <c r="G60" s="20">
        <v>35</v>
      </c>
      <c r="H60" s="20">
        <v>0</v>
      </c>
      <c r="I60" s="22">
        <v>701</v>
      </c>
    </row>
    <row r="61" spans="1:9" hidden="1">
      <c r="A61" s="20"/>
      <c r="B61" s="19" t="s">
        <v>35</v>
      </c>
      <c r="C61" s="20" t="s">
        <v>36</v>
      </c>
      <c r="D61" s="21">
        <v>0</v>
      </c>
      <c r="E61" s="21">
        <v>0</v>
      </c>
      <c r="F61" s="21">
        <v>0</v>
      </c>
      <c r="G61" s="20">
        <v>0</v>
      </c>
      <c r="H61" s="20">
        <v>0</v>
      </c>
      <c r="I61" s="22" t="s">
        <v>37</v>
      </c>
    </row>
    <row r="62" spans="1:9">
      <c r="A62" s="151"/>
      <c r="B62" s="150" t="s">
        <v>100</v>
      </c>
      <c r="C62" s="62">
        <v>300</v>
      </c>
      <c r="D62" s="153"/>
      <c r="E62" s="153"/>
      <c r="F62" s="153"/>
      <c r="G62" s="152"/>
      <c r="H62" s="152"/>
      <c r="I62" s="154"/>
    </row>
    <row r="63" spans="1:9" ht="13.5" thickBot="1">
      <c r="A63" s="56"/>
      <c r="B63" s="57"/>
      <c r="C63" s="58"/>
      <c r="D63" s="59">
        <f>SUM(D56:D62)</f>
        <v>9.19</v>
      </c>
      <c r="E63" s="59">
        <f t="shared" ref="E63:H63" si="0">SUM(E56:E62)</f>
        <v>6</v>
      </c>
      <c r="F63" s="59">
        <f t="shared" si="0"/>
        <v>66.2</v>
      </c>
      <c r="G63" s="59">
        <f t="shared" si="0"/>
        <v>375.71</v>
      </c>
      <c r="H63" s="59">
        <f t="shared" si="0"/>
        <v>3.5999999999999997E-2</v>
      </c>
      <c r="I63" s="60"/>
    </row>
    <row r="64" spans="1:9" s="17" customFormat="1" ht="15.75">
      <c r="A64" s="219" t="s">
        <v>38</v>
      </c>
      <c r="B64" s="220"/>
      <c r="C64" s="33">
        <v>1848</v>
      </c>
      <c r="D64" s="34">
        <f>SUM(D42+D45+D54+D63)</f>
        <v>42.179999999999993</v>
      </c>
      <c r="E64" s="34">
        <f>SUM(E42+E45+E54+E60+E63)</f>
        <v>38</v>
      </c>
      <c r="F64" s="34">
        <f>SUM(F42+F45+F54+F63)</f>
        <v>272.37</v>
      </c>
      <c r="G64" s="34">
        <f>SUM(G42+G45+G54+G63)</f>
        <v>1604.1599999999999</v>
      </c>
      <c r="H64" s="34">
        <f>SUM(H42+H45+H54+H60+H63)</f>
        <v>87.305999999999997</v>
      </c>
      <c r="I64" s="35"/>
    </row>
    <row r="65" spans="1:10" s="17" customFormat="1" ht="15.75">
      <c r="A65" s="38"/>
      <c r="B65" s="38"/>
      <c r="C65" s="36"/>
      <c r="D65" s="37"/>
      <c r="E65" s="37"/>
      <c r="F65" s="37"/>
      <c r="G65" s="36"/>
      <c r="H65" s="36"/>
      <c r="I65" s="36"/>
    </row>
    <row r="66" spans="1:10" s="17" customFormat="1" ht="15.75">
      <c r="A66" s="38"/>
      <c r="B66" s="38"/>
      <c r="C66" s="36"/>
      <c r="D66" s="37"/>
      <c r="E66" s="37"/>
      <c r="F66" s="37"/>
      <c r="G66" s="36"/>
      <c r="H66" s="36"/>
      <c r="I66" s="36"/>
    </row>
    <row r="67" spans="1:10" s="17" customFormat="1" ht="15.75">
      <c r="A67" s="17" t="s">
        <v>0</v>
      </c>
      <c r="C67" s="36"/>
      <c r="D67" s="37"/>
      <c r="E67" s="37"/>
      <c r="F67" s="37"/>
      <c r="G67" s="36"/>
      <c r="H67" s="36"/>
      <c r="I67" s="36"/>
    </row>
    <row r="68" spans="1:10" s="17" customFormat="1" ht="15.75">
      <c r="A68" s="17" t="s">
        <v>49</v>
      </c>
      <c r="C68" s="36"/>
      <c r="D68" s="37"/>
      <c r="E68" s="37"/>
      <c r="F68" s="37"/>
      <c r="G68" s="36"/>
      <c r="H68" s="36"/>
      <c r="I68" s="36"/>
    </row>
    <row r="69" spans="1:10" s="17" customFormat="1" ht="15.75">
      <c r="A69" s="17" t="s">
        <v>50</v>
      </c>
      <c r="C69" s="36"/>
      <c r="D69" s="37"/>
      <c r="E69" s="37"/>
      <c r="F69" s="37"/>
      <c r="G69" s="36"/>
      <c r="H69" s="36"/>
      <c r="I69" s="36"/>
    </row>
    <row r="70" spans="1:10" s="17" customFormat="1">
      <c r="A70" s="211" t="s">
        <v>3</v>
      </c>
      <c r="B70" s="205" t="s">
        <v>4</v>
      </c>
      <c r="C70" s="202" t="s">
        <v>5</v>
      </c>
      <c r="D70" s="204" t="s">
        <v>6</v>
      </c>
      <c r="E70" s="204"/>
      <c r="F70" s="204"/>
      <c r="G70" s="205" t="s">
        <v>7</v>
      </c>
      <c r="H70" s="205" t="s">
        <v>8</v>
      </c>
      <c r="I70" s="209" t="s">
        <v>9</v>
      </c>
    </row>
    <row r="71" spans="1:10" s="17" customFormat="1" ht="36" customHeight="1">
      <c r="A71" s="212"/>
      <c r="B71" s="206"/>
      <c r="C71" s="203"/>
      <c r="D71" s="16" t="s">
        <v>10</v>
      </c>
      <c r="E71" s="16" t="s">
        <v>11</v>
      </c>
      <c r="F71" s="16" t="s">
        <v>12</v>
      </c>
      <c r="G71" s="206"/>
      <c r="H71" s="206"/>
      <c r="I71" s="210"/>
    </row>
    <row r="72" spans="1:10" s="17" customFormat="1" ht="14.25" customHeight="1">
      <c r="A72" s="39" t="s">
        <v>51</v>
      </c>
      <c r="B72" s="40"/>
      <c r="C72" s="41"/>
      <c r="D72" s="42"/>
      <c r="E72" s="42"/>
      <c r="F72" s="42"/>
      <c r="G72" s="40"/>
      <c r="H72" s="40"/>
      <c r="I72" s="40"/>
    </row>
    <row r="73" spans="1:10" ht="25.5">
      <c r="A73" s="43" t="s">
        <v>14</v>
      </c>
      <c r="B73" s="159" t="s">
        <v>151</v>
      </c>
      <c r="C73" s="168" t="s">
        <v>15</v>
      </c>
      <c r="D73" s="21">
        <v>4.34</v>
      </c>
      <c r="E73" s="21">
        <v>6.74</v>
      </c>
      <c r="F73" s="21">
        <v>33.200000000000003</v>
      </c>
      <c r="G73" s="20">
        <v>209</v>
      </c>
      <c r="H73" s="20">
        <v>0.4</v>
      </c>
      <c r="I73" s="142" t="s">
        <v>145</v>
      </c>
    </row>
    <row r="74" spans="1:10" ht="17.25" customHeight="1">
      <c r="A74" s="18"/>
      <c r="B74" s="160" t="s">
        <v>110</v>
      </c>
      <c r="C74" s="20" t="s">
        <v>52</v>
      </c>
      <c r="D74" s="21">
        <v>3.25</v>
      </c>
      <c r="E74" s="21">
        <v>3.48</v>
      </c>
      <c r="F74" s="21">
        <v>28.94</v>
      </c>
      <c r="G74" s="20">
        <v>150.5</v>
      </c>
      <c r="H74" s="20">
        <v>0.32</v>
      </c>
      <c r="I74" s="22" t="s">
        <v>53</v>
      </c>
    </row>
    <row r="75" spans="1:10" ht="16.5" customHeight="1">
      <c r="A75" s="18"/>
      <c r="B75" s="19" t="s">
        <v>47</v>
      </c>
      <c r="C75" s="20" t="s">
        <v>16</v>
      </c>
      <c r="D75" s="21">
        <v>0.05</v>
      </c>
      <c r="E75" s="21">
        <v>0</v>
      </c>
      <c r="F75" s="21">
        <v>10.08</v>
      </c>
      <c r="G75" s="20">
        <v>38.770000000000003</v>
      </c>
      <c r="H75" s="20">
        <v>3.5999999999999997E-2</v>
      </c>
      <c r="I75" s="22" t="s">
        <v>48</v>
      </c>
    </row>
    <row r="76" spans="1:10" ht="15">
      <c r="A76" s="18"/>
      <c r="B76" s="23" t="s">
        <v>19</v>
      </c>
      <c r="C76" s="24"/>
      <c r="D76" s="25">
        <f>SUM(D73:D75)</f>
        <v>7.64</v>
      </c>
      <c r="E76" s="25">
        <f>SUM(E73:E75)</f>
        <v>10.220000000000001</v>
      </c>
      <c r="F76" s="25">
        <f>SUM(F73:F75)</f>
        <v>72.22</v>
      </c>
      <c r="G76" s="24">
        <f>SUM(G73:G75)</f>
        <v>398.27</v>
      </c>
      <c r="H76" s="24">
        <f>SUM(H73:H75)</f>
        <v>0.75600000000000001</v>
      </c>
      <c r="I76" s="22"/>
    </row>
    <row r="77" spans="1:10">
      <c r="A77" s="18" t="s">
        <v>20</v>
      </c>
      <c r="B77" s="158" t="s">
        <v>111</v>
      </c>
      <c r="C77" s="20" t="s">
        <v>21</v>
      </c>
      <c r="D77" s="21">
        <v>0.16</v>
      </c>
      <c r="E77" s="21">
        <v>0</v>
      </c>
      <c r="F77" s="21">
        <v>11.91</v>
      </c>
      <c r="G77" s="20">
        <v>48.9</v>
      </c>
      <c r="H77" s="20">
        <v>0.15</v>
      </c>
      <c r="I77" s="22">
        <v>389</v>
      </c>
      <c r="J77" s="61"/>
    </row>
    <row r="78" spans="1:10">
      <c r="A78" s="18"/>
      <c r="B78" s="167" t="s">
        <v>123</v>
      </c>
      <c r="C78" s="20">
        <v>100</v>
      </c>
      <c r="D78" s="21">
        <v>0.9</v>
      </c>
      <c r="E78" s="21">
        <v>0.2</v>
      </c>
      <c r="F78" s="21">
        <v>8.1</v>
      </c>
      <c r="G78" s="20">
        <v>43</v>
      </c>
      <c r="H78" s="20">
        <v>60</v>
      </c>
      <c r="I78" s="22">
        <v>3685</v>
      </c>
      <c r="J78" s="2"/>
    </row>
    <row r="79" spans="1:10" ht="15">
      <c r="A79" s="18"/>
      <c r="B79" s="23" t="s">
        <v>19</v>
      </c>
      <c r="C79" s="24"/>
      <c r="D79" s="25">
        <f>SUM(D77+D78)</f>
        <v>1.06</v>
      </c>
      <c r="E79" s="25">
        <f>SUM(E77+E78)</f>
        <v>0.2</v>
      </c>
      <c r="F79" s="25">
        <f>SUM(F77+F78)</f>
        <v>20.009999999999998</v>
      </c>
      <c r="G79" s="24">
        <f>SUM(G77+G78)</f>
        <v>91.9</v>
      </c>
      <c r="H79" s="24">
        <f>SUM(H77+H78)</f>
        <v>60.15</v>
      </c>
      <c r="I79" s="22"/>
    </row>
    <row r="80" spans="1:10">
      <c r="A80" s="18" t="s">
        <v>22</v>
      </c>
      <c r="B80" s="161" t="s">
        <v>165</v>
      </c>
      <c r="C80" s="20" t="s">
        <v>44</v>
      </c>
      <c r="D80" s="21">
        <v>0.95</v>
      </c>
      <c r="E80" s="21">
        <v>4.5</v>
      </c>
      <c r="F80" s="21">
        <v>3</v>
      </c>
      <c r="G80" s="20">
        <v>60</v>
      </c>
      <c r="H80" s="62">
        <v>3.5</v>
      </c>
      <c r="I80" s="31">
        <v>121</v>
      </c>
    </row>
    <row r="81" spans="1:9" ht="24.75" customHeight="1">
      <c r="A81" s="51"/>
      <c r="B81" s="158" t="s">
        <v>112</v>
      </c>
      <c r="C81" s="50" t="s">
        <v>23</v>
      </c>
      <c r="D81" s="44" t="s">
        <v>54</v>
      </c>
      <c r="E81" s="45" t="s">
        <v>55</v>
      </c>
      <c r="F81" s="45" t="s">
        <v>56</v>
      </c>
      <c r="G81" s="45" t="s">
        <v>57</v>
      </c>
      <c r="H81" s="63">
        <v>17.399999999999999</v>
      </c>
      <c r="I81" s="64">
        <v>57</v>
      </c>
    </row>
    <row r="82" spans="1:9">
      <c r="A82" s="18"/>
      <c r="B82" s="158" t="s">
        <v>152</v>
      </c>
      <c r="C82" s="50">
        <v>70</v>
      </c>
      <c r="D82" s="44">
        <v>13.36</v>
      </c>
      <c r="E82" s="45">
        <v>2.67</v>
      </c>
      <c r="F82" s="45">
        <v>6.61</v>
      </c>
      <c r="G82" s="45">
        <v>101.16</v>
      </c>
      <c r="H82" s="65">
        <v>1.4E-2</v>
      </c>
      <c r="I82" s="66">
        <v>305</v>
      </c>
    </row>
    <row r="83" spans="1:9">
      <c r="A83" s="18"/>
      <c r="B83" s="19" t="s">
        <v>58</v>
      </c>
      <c r="C83" s="20">
        <v>30</v>
      </c>
      <c r="D83" s="21">
        <v>0.42</v>
      </c>
      <c r="E83" s="21">
        <v>1.5</v>
      </c>
      <c r="F83" s="21">
        <v>1.6</v>
      </c>
      <c r="G83" s="20">
        <v>22.23</v>
      </c>
      <c r="H83" s="54">
        <v>1.2E-2</v>
      </c>
      <c r="I83" s="48">
        <v>354</v>
      </c>
    </row>
    <row r="84" spans="1:9">
      <c r="A84" s="18"/>
      <c r="B84" s="158" t="s">
        <v>113</v>
      </c>
      <c r="C84" s="50">
        <v>150</v>
      </c>
      <c r="D84" s="52">
        <v>11.3</v>
      </c>
      <c r="E84" s="52">
        <v>7</v>
      </c>
      <c r="F84" s="52">
        <v>51.1</v>
      </c>
      <c r="G84" s="50">
        <v>312</v>
      </c>
      <c r="H84" s="50">
        <v>0</v>
      </c>
      <c r="I84" s="53">
        <v>165</v>
      </c>
    </row>
    <row r="85" spans="1:9" ht="13.5" thickBot="1">
      <c r="A85" s="18"/>
      <c r="B85" s="158" t="s">
        <v>45</v>
      </c>
      <c r="C85" s="20" t="s">
        <v>16</v>
      </c>
      <c r="D85" s="21">
        <v>0.13</v>
      </c>
      <c r="E85" s="21">
        <v>0</v>
      </c>
      <c r="F85" s="21">
        <v>20.27</v>
      </c>
      <c r="G85" s="20">
        <v>77.239999999999995</v>
      </c>
      <c r="H85" s="20">
        <v>0</v>
      </c>
      <c r="I85" s="22">
        <v>376</v>
      </c>
    </row>
    <row r="86" spans="1:9" ht="13.5" thickBot="1">
      <c r="A86" s="18"/>
      <c r="B86" s="144" t="s">
        <v>28</v>
      </c>
      <c r="C86" s="20">
        <v>30</v>
      </c>
      <c r="D86" s="145">
        <v>2</v>
      </c>
      <c r="E86" s="146">
        <v>0.4</v>
      </c>
      <c r="F86" s="146">
        <v>10</v>
      </c>
      <c r="G86" s="146">
        <v>50</v>
      </c>
      <c r="H86" s="20">
        <v>0</v>
      </c>
      <c r="I86" s="22" t="s">
        <v>29</v>
      </c>
    </row>
    <row r="87" spans="1:9">
      <c r="A87" s="18"/>
      <c r="B87" s="161" t="s">
        <v>160</v>
      </c>
      <c r="C87" s="20" t="s">
        <v>25</v>
      </c>
      <c r="D87" s="21">
        <v>2.4</v>
      </c>
      <c r="E87" s="21">
        <v>0.3</v>
      </c>
      <c r="F87" s="21">
        <v>14.5</v>
      </c>
      <c r="G87" s="20">
        <v>71</v>
      </c>
      <c r="H87" s="20">
        <v>0</v>
      </c>
      <c r="I87" s="22" t="s">
        <v>30</v>
      </c>
    </row>
    <row r="88" spans="1:9" ht="15">
      <c r="A88" s="18"/>
      <c r="B88" s="23" t="s">
        <v>19</v>
      </c>
      <c r="C88" s="24"/>
      <c r="D88" s="25">
        <f>SUM(D80:D87)</f>
        <v>30.56</v>
      </c>
      <c r="E88" s="25">
        <f>SUM(E80:E87)</f>
        <v>16.37</v>
      </c>
      <c r="F88" s="25">
        <f>SUM(F80:F87)</f>
        <v>107.08</v>
      </c>
      <c r="G88" s="24">
        <f>SUM(G80:G87)</f>
        <v>693.63</v>
      </c>
      <c r="H88" s="24">
        <f>SUM(H80:H87)</f>
        <v>20.925999999999998</v>
      </c>
      <c r="I88" s="22"/>
    </row>
    <row r="89" spans="1:9" ht="48" customHeight="1">
      <c r="A89" s="18"/>
      <c r="B89" s="23" t="s">
        <v>190</v>
      </c>
      <c r="C89" s="24">
        <v>50</v>
      </c>
      <c r="D89" s="25">
        <v>2.4</v>
      </c>
      <c r="E89" s="25">
        <v>0.4</v>
      </c>
      <c r="F89" s="25">
        <v>14.2</v>
      </c>
      <c r="G89" s="24">
        <v>50</v>
      </c>
      <c r="H89" s="24"/>
      <c r="I89" s="162" t="s">
        <v>107</v>
      </c>
    </row>
    <row r="90" spans="1:9">
      <c r="A90" s="18" t="s">
        <v>31</v>
      </c>
      <c r="B90" s="158" t="s">
        <v>153</v>
      </c>
      <c r="C90" s="20">
        <v>50</v>
      </c>
      <c r="D90" s="21">
        <v>10.29</v>
      </c>
      <c r="E90" s="21">
        <v>9.19</v>
      </c>
      <c r="F90" s="21">
        <v>6.82</v>
      </c>
      <c r="G90" s="20">
        <v>151.66999999999999</v>
      </c>
      <c r="H90" s="20">
        <v>0.33600000000000002</v>
      </c>
      <c r="I90" s="22">
        <v>308</v>
      </c>
    </row>
    <row r="91" spans="1:9">
      <c r="A91" s="18"/>
      <c r="B91" s="158" t="s">
        <v>114</v>
      </c>
      <c r="C91" s="20">
        <v>15</v>
      </c>
      <c r="D91" s="21">
        <v>3.45</v>
      </c>
      <c r="E91" s="21">
        <v>0.18</v>
      </c>
      <c r="F91" s="21">
        <v>7.99</v>
      </c>
      <c r="G91" s="20">
        <v>45.41</v>
      </c>
      <c r="H91" s="20">
        <v>0</v>
      </c>
      <c r="I91" s="22">
        <v>10</v>
      </c>
    </row>
    <row r="92" spans="1:9">
      <c r="A92" s="18"/>
      <c r="B92" s="19" t="s">
        <v>59</v>
      </c>
      <c r="C92" s="20">
        <v>30</v>
      </c>
      <c r="D92" s="21">
        <v>2.36</v>
      </c>
      <c r="E92" s="21">
        <v>1.88</v>
      </c>
      <c r="F92" s="21">
        <v>30</v>
      </c>
      <c r="G92" s="20">
        <v>146.4</v>
      </c>
      <c r="H92" s="20">
        <v>0</v>
      </c>
      <c r="I92" s="22" t="s">
        <v>60</v>
      </c>
    </row>
    <row r="93" spans="1:9" hidden="1">
      <c r="A93" s="18"/>
      <c r="B93" s="19" t="s">
        <v>35</v>
      </c>
      <c r="C93" s="20" t="s">
        <v>36</v>
      </c>
      <c r="D93" s="21">
        <v>0</v>
      </c>
      <c r="E93" s="21">
        <v>0</v>
      </c>
      <c r="F93" s="21">
        <v>0</v>
      </c>
      <c r="G93" s="20">
        <v>0</v>
      </c>
      <c r="H93" s="20">
        <v>0</v>
      </c>
      <c r="I93" s="22" t="s">
        <v>37</v>
      </c>
    </row>
    <row r="94" spans="1:9">
      <c r="A94" s="18"/>
      <c r="B94" s="160" t="s">
        <v>47</v>
      </c>
      <c r="C94" s="20" t="s">
        <v>16</v>
      </c>
      <c r="D94" s="21">
        <v>0.05</v>
      </c>
      <c r="E94" s="21">
        <v>0</v>
      </c>
      <c r="F94" s="21">
        <v>10.08</v>
      </c>
      <c r="G94" s="20">
        <v>38.770000000000003</v>
      </c>
      <c r="H94" s="20">
        <v>3.5999999999999997E-2</v>
      </c>
      <c r="I94" s="22">
        <v>392.2</v>
      </c>
    </row>
    <row r="95" spans="1:9">
      <c r="A95" s="18"/>
      <c r="B95" s="161" t="s">
        <v>160</v>
      </c>
      <c r="C95" s="20" t="s">
        <v>32</v>
      </c>
      <c r="D95" s="21">
        <v>1.2</v>
      </c>
      <c r="E95" s="21">
        <v>0.15</v>
      </c>
      <c r="F95" s="21">
        <v>7.5</v>
      </c>
      <c r="G95" s="20">
        <v>35</v>
      </c>
      <c r="H95" s="20">
        <v>0</v>
      </c>
      <c r="I95" s="22">
        <v>701</v>
      </c>
    </row>
    <row r="96" spans="1:9">
      <c r="A96" s="143"/>
      <c r="B96" s="150" t="s">
        <v>100</v>
      </c>
      <c r="C96" s="62">
        <v>300</v>
      </c>
      <c r="D96" s="101"/>
      <c r="E96" s="101"/>
      <c r="F96" s="101"/>
      <c r="G96" s="62"/>
      <c r="H96" s="62"/>
      <c r="I96" s="31"/>
    </row>
    <row r="97" spans="1:9" ht="15.75" thickBot="1">
      <c r="A97" s="27"/>
      <c r="B97" s="28" t="s">
        <v>19</v>
      </c>
      <c r="C97" s="29"/>
      <c r="D97" s="30">
        <f>SUM(D90:D96)</f>
        <v>17.349999999999998</v>
      </c>
      <c r="E97" s="30">
        <f t="shared" ref="E97:H97" si="1">SUM(E90:E96)</f>
        <v>11.4</v>
      </c>
      <c r="F97" s="30">
        <f t="shared" si="1"/>
        <v>62.39</v>
      </c>
      <c r="G97" s="30">
        <f t="shared" si="1"/>
        <v>417.25</v>
      </c>
      <c r="H97" s="30">
        <f t="shared" si="1"/>
        <v>0.372</v>
      </c>
      <c r="I97" s="31"/>
    </row>
    <row r="98" spans="1:9" s="17" customFormat="1" ht="15.75">
      <c r="A98" s="219" t="s">
        <v>38</v>
      </c>
      <c r="B98" s="220"/>
      <c r="C98" s="33">
        <v>1666</v>
      </c>
      <c r="D98" s="34">
        <f>SUM(D76+D79+D88+D97)</f>
        <v>56.61</v>
      </c>
      <c r="E98" s="34">
        <f>SUM(E76+E79+E88+E97)</f>
        <v>38.19</v>
      </c>
      <c r="F98" s="34">
        <f>SUM(F76+F79+F88+F97)</f>
        <v>261.7</v>
      </c>
      <c r="G98" s="33">
        <f>SUM(G76+G79+G88+G97)</f>
        <v>1601.05</v>
      </c>
      <c r="H98" s="33">
        <f>SUM(H76+H79+H88+H97)</f>
        <v>82.203999999999994</v>
      </c>
      <c r="I98" s="67"/>
    </row>
    <row r="99" spans="1:9" s="17" customFormat="1" ht="15.75">
      <c r="A99" s="38"/>
      <c r="B99" s="38"/>
      <c r="C99" s="36"/>
      <c r="D99" s="37"/>
      <c r="E99" s="37"/>
      <c r="F99" s="37"/>
      <c r="G99" s="36"/>
      <c r="H99" s="36"/>
      <c r="I99" s="68"/>
    </row>
    <row r="100" spans="1:9" s="17" customFormat="1" ht="15.75">
      <c r="A100" s="17" t="s">
        <v>0</v>
      </c>
      <c r="C100" s="36"/>
      <c r="D100" s="37"/>
      <c r="E100" s="37"/>
      <c r="F100" s="37"/>
      <c r="G100" s="36"/>
      <c r="H100" s="36"/>
      <c r="I100" s="68"/>
    </row>
    <row r="101" spans="1:9" s="17" customFormat="1" ht="15.75">
      <c r="A101" s="17" t="s">
        <v>61</v>
      </c>
      <c r="C101" s="36"/>
      <c r="D101" s="37"/>
      <c r="E101" s="37"/>
      <c r="F101" s="37"/>
      <c r="G101" s="36"/>
      <c r="H101" s="36"/>
      <c r="I101" s="68"/>
    </row>
    <row r="102" spans="1:9" s="17" customFormat="1" ht="15.75">
      <c r="A102" s="17" t="s">
        <v>50</v>
      </c>
      <c r="C102" s="36"/>
      <c r="D102" s="37"/>
      <c r="E102" s="37"/>
      <c r="F102" s="37"/>
      <c r="G102" s="36"/>
      <c r="H102" s="36"/>
      <c r="I102" s="68"/>
    </row>
    <row r="103" spans="1:9" s="17" customFormat="1">
      <c r="A103" s="211" t="s">
        <v>3</v>
      </c>
      <c r="B103" s="205" t="s">
        <v>4</v>
      </c>
      <c r="C103" s="202" t="s">
        <v>5</v>
      </c>
      <c r="D103" s="204" t="s">
        <v>6</v>
      </c>
      <c r="E103" s="204"/>
      <c r="F103" s="204"/>
      <c r="G103" s="205" t="s">
        <v>7</v>
      </c>
      <c r="H103" s="205" t="s">
        <v>8</v>
      </c>
      <c r="I103" s="209" t="s">
        <v>9</v>
      </c>
    </row>
    <row r="104" spans="1:9" s="17" customFormat="1" ht="36.75" customHeight="1">
      <c r="A104" s="212"/>
      <c r="B104" s="206"/>
      <c r="C104" s="203"/>
      <c r="D104" s="16" t="s">
        <v>10</v>
      </c>
      <c r="E104" s="16" t="s">
        <v>11</v>
      </c>
      <c r="F104" s="16" t="s">
        <v>12</v>
      </c>
      <c r="G104" s="206"/>
      <c r="H104" s="206"/>
      <c r="I104" s="210"/>
    </row>
    <row r="105" spans="1:9" s="17" customFormat="1" ht="15.75" customHeight="1">
      <c r="A105" s="69" t="s">
        <v>62</v>
      </c>
      <c r="B105" s="14"/>
      <c r="C105" s="12"/>
      <c r="D105" s="13"/>
      <c r="E105" s="13"/>
      <c r="F105" s="13"/>
      <c r="G105" s="14"/>
      <c r="H105" s="14"/>
      <c r="I105" s="14"/>
    </row>
    <row r="106" spans="1:9">
      <c r="A106" s="43" t="s">
        <v>14</v>
      </c>
      <c r="B106" s="159" t="s">
        <v>154</v>
      </c>
      <c r="C106" s="168" t="s">
        <v>15</v>
      </c>
      <c r="D106" s="21">
        <v>3.08</v>
      </c>
      <c r="E106" s="21">
        <v>3.22</v>
      </c>
      <c r="F106" s="21">
        <v>25.54</v>
      </c>
      <c r="G106" s="20">
        <v>142.68</v>
      </c>
      <c r="H106" s="20">
        <v>0</v>
      </c>
      <c r="I106" s="142" t="s">
        <v>141</v>
      </c>
    </row>
    <row r="107" spans="1:9">
      <c r="A107" s="18"/>
      <c r="B107" s="158" t="s">
        <v>81</v>
      </c>
      <c r="C107" s="168" t="s">
        <v>17</v>
      </c>
      <c r="D107" s="21">
        <v>3.22</v>
      </c>
      <c r="E107" s="21">
        <v>3.48</v>
      </c>
      <c r="F107" s="21">
        <v>19.399999999999999</v>
      </c>
      <c r="G107" s="20">
        <v>113.74</v>
      </c>
      <c r="H107" s="20">
        <v>0</v>
      </c>
      <c r="I107" s="22">
        <v>1</v>
      </c>
    </row>
    <row r="108" spans="1:9">
      <c r="A108" s="18"/>
      <c r="B108" s="160" t="s">
        <v>47</v>
      </c>
      <c r="C108" s="20" t="s">
        <v>16</v>
      </c>
      <c r="D108" s="21">
        <v>0.05</v>
      </c>
      <c r="E108" s="21">
        <v>0</v>
      </c>
      <c r="F108" s="21">
        <v>10.08</v>
      </c>
      <c r="G108" s="20">
        <v>38.770000000000003</v>
      </c>
      <c r="H108" s="20">
        <v>3.5999999999999997E-2</v>
      </c>
      <c r="I108" s="22">
        <v>392.2</v>
      </c>
    </row>
    <row r="109" spans="1:9" ht="15">
      <c r="A109" s="18"/>
      <c r="B109" s="23" t="s">
        <v>19</v>
      </c>
      <c r="C109" s="24"/>
      <c r="D109" s="25">
        <f>SUM(D106:D108)</f>
        <v>6.3500000000000005</v>
      </c>
      <c r="E109" s="25">
        <f>SUM(E106:E108)</f>
        <v>6.7</v>
      </c>
      <c r="F109" s="25">
        <f>SUM(F106:F108)</f>
        <v>55.019999999999996</v>
      </c>
      <c r="G109" s="24">
        <f>SUM(G106:G108)</f>
        <v>295.19</v>
      </c>
      <c r="H109" s="24">
        <f>SUM(H106:H108)</f>
        <v>3.5999999999999997E-2</v>
      </c>
      <c r="I109" s="22"/>
    </row>
    <row r="110" spans="1:9" ht="13.5" thickBot="1">
      <c r="A110" s="18" t="s">
        <v>20</v>
      </c>
      <c r="B110" s="158" t="s">
        <v>115</v>
      </c>
      <c r="C110" s="20" t="s">
        <v>21</v>
      </c>
      <c r="D110" s="44">
        <v>0.51</v>
      </c>
      <c r="E110" s="45">
        <v>0.21</v>
      </c>
      <c r="F110" s="45">
        <v>14.73</v>
      </c>
      <c r="G110" s="45">
        <v>71.02</v>
      </c>
      <c r="H110" s="46">
        <v>0.15</v>
      </c>
      <c r="I110" s="47">
        <v>398</v>
      </c>
    </row>
    <row r="111" spans="1:9">
      <c r="A111" s="18"/>
      <c r="B111" s="158" t="s">
        <v>166</v>
      </c>
      <c r="C111" s="50">
        <v>100</v>
      </c>
      <c r="D111" s="52">
        <v>0.9</v>
      </c>
      <c r="E111" s="52">
        <v>0.2</v>
      </c>
      <c r="F111" s="52">
        <v>8.1</v>
      </c>
      <c r="G111" s="50">
        <v>43</v>
      </c>
      <c r="H111" s="50">
        <v>60</v>
      </c>
      <c r="I111" s="53">
        <v>3685</v>
      </c>
    </row>
    <row r="112" spans="1:9">
      <c r="A112" s="18" t="s">
        <v>196</v>
      </c>
      <c r="B112" s="158" t="s">
        <v>197</v>
      </c>
      <c r="C112" s="50">
        <v>100</v>
      </c>
      <c r="D112" s="52">
        <v>1.5</v>
      </c>
      <c r="E112" s="52">
        <v>0.1</v>
      </c>
      <c r="F112" s="52">
        <v>21</v>
      </c>
      <c r="G112" s="50">
        <v>83</v>
      </c>
      <c r="H112" s="50">
        <v>10</v>
      </c>
      <c r="I112" s="192">
        <v>3683</v>
      </c>
    </row>
    <row r="113" spans="1:9" ht="15">
      <c r="A113" s="18"/>
      <c r="B113" s="23" t="s">
        <v>19</v>
      </c>
      <c r="C113" s="24"/>
      <c r="D113" s="25">
        <f>D110+D111</f>
        <v>1.4100000000000001</v>
      </c>
      <c r="E113" s="25">
        <f>SUM(E110+E111)</f>
        <v>0.41000000000000003</v>
      </c>
      <c r="F113" s="25">
        <f>SUM(F110+F111)</f>
        <v>22.83</v>
      </c>
      <c r="G113" s="25">
        <f>G110+G111</f>
        <v>114.02</v>
      </c>
      <c r="H113" s="25">
        <f>SUM(H110+H111)</f>
        <v>60.15</v>
      </c>
      <c r="I113" s="25"/>
    </row>
    <row r="114" spans="1:9">
      <c r="A114" s="18" t="s">
        <v>22</v>
      </c>
      <c r="B114" s="161" t="s">
        <v>167</v>
      </c>
      <c r="C114" s="20">
        <v>50</v>
      </c>
      <c r="D114" s="21">
        <v>0.3</v>
      </c>
      <c r="E114" s="21">
        <v>0.1</v>
      </c>
      <c r="F114" s="21">
        <v>2.1</v>
      </c>
      <c r="G114" s="20">
        <v>9.9499999999999993</v>
      </c>
      <c r="H114" s="20">
        <v>22.5</v>
      </c>
      <c r="I114" s="22">
        <v>71</v>
      </c>
    </row>
    <row r="115" spans="1:9" ht="25.5" customHeight="1">
      <c r="A115" s="18"/>
      <c r="B115" s="160" t="s">
        <v>168</v>
      </c>
      <c r="C115" s="168" t="s">
        <v>23</v>
      </c>
      <c r="D115" s="21">
        <v>5.14</v>
      </c>
      <c r="E115" s="21">
        <v>6.8</v>
      </c>
      <c r="F115" s="21">
        <v>11.34</v>
      </c>
      <c r="G115" s="20">
        <v>127.1</v>
      </c>
      <c r="H115" s="20">
        <v>2.6669999999999998</v>
      </c>
      <c r="I115" s="142">
        <v>99</v>
      </c>
    </row>
    <row r="116" spans="1:9" ht="25.5">
      <c r="A116" s="18"/>
      <c r="B116" s="158" t="s">
        <v>155</v>
      </c>
      <c r="C116" s="20" t="s">
        <v>67</v>
      </c>
      <c r="D116" s="21">
        <v>8.6</v>
      </c>
      <c r="E116" s="21">
        <v>6.44</v>
      </c>
      <c r="F116" s="21">
        <v>7.36</v>
      </c>
      <c r="G116" s="20">
        <v>121.78</v>
      </c>
      <c r="H116" s="20">
        <v>2.8000000000000001E-2</v>
      </c>
      <c r="I116" s="142" t="s">
        <v>156</v>
      </c>
    </row>
    <row r="117" spans="1:9">
      <c r="A117" s="18"/>
      <c r="B117" s="144" t="s">
        <v>68</v>
      </c>
      <c r="C117" s="20" t="s">
        <v>21</v>
      </c>
      <c r="D117" s="21">
        <v>4.08</v>
      </c>
      <c r="E117" s="21">
        <v>4.62</v>
      </c>
      <c r="F117" s="21">
        <v>33.450000000000003</v>
      </c>
      <c r="G117" s="20">
        <v>191.97</v>
      </c>
      <c r="H117" s="20">
        <v>0</v>
      </c>
      <c r="I117" s="22" t="s">
        <v>69</v>
      </c>
    </row>
    <row r="118" spans="1:9">
      <c r="A118" s="18"/>
      <c r="B118" s="158" t="s">
        <v>116</v>
      </c>
      <c r="C118" s="20" t="s">
        <v>16</v>
      </c>
      <c r="D118" s="21">
        <v>1.52</v>
      </c>
      <c r="E118" s="21">
        <v>15.75</v>
      </c>
      <c r="F118" s="21">
        <v>98.3</v>
      </c>
      <c r="G118" s="20">
        <v>115.6</v>
      </c>
      <c r="H118" s="20">
        <v>2.8000000000000001E-2</v>
      </c>
      <c r="I118" s="22">
        <v>378</v>
      </c>
    </row>
    <row r="119" spans="1:9" ht="13.5" thickBot="1">
      <c r="A119" s="18"/>
      <c r="B119" s="161" t="s">
        <v>160</v>
      </c>
      <c r="C119" s="20" t="s">
        <v>25</v>
      </c>
      <c r="D119" s="21">
        <v>2.4</v>
      </c>
      <c r="E119" s="21">
        <v>0.3</v>
      </c>
      <c r="F119" s="21">
        <v>14.5</v>
      </c>
      <c r="G119" s="20">
        <v>71</v>
      </c>
      <c r="H119" s="20">
        <v>0</v>
      </c>
      <c r="I119" s="22" t="s">
        <v>30</v>
      </c>
    </row>
    <row r="120" spans="1:9" ht="13.5" thickBot="1">
      <c r="A120" s="18"/>
      <c r="B120" s="144" t="s">
        <v>28</v>
      </c>
      <c r="C120" s="20">
        <v>30</v>
      </c>
      <c r="D120" s="145">
        <v>2</v>
      </c>
      <c r="E120" s="146">
        <v>0.4</v>
      </c>
      <c r="F120" s="146">
        <v>10</v>
      </c>
      <c r="G120" s="146">
        <v>50</v>
      </c>
      <c r="H120" s="20">
        <v>0</v>
      </c>
      <c r="I120" s="22" t="s">
        <v>29</v>
      </c>
    </row>
    <row r="121" spans="1:9" ht="15">
      <c r="A121" s="18"/>
      <c r="B121" s="23" t="s">
        <v>19</v>
      </c>
      <c r="C121" s="24"/>
      <c r="D121" s="25">
        <f>SUM(D114:D120)</f>
        <v>24.039999999999996</v>
      </c>
      <c r="E121" s="25">
        <f>SUM(E114:E120)</f>
        <v>34.409999999999997</v>
      </c>
      <c r="F121" s="25">
        <f>SUM(F114:F120)</f>
        <v>177.05</v>
      </c>
      <c r="G121" s="24">
        <f>SUM(G114:G120)</f>
        <v>687.4</v>
      </c>
      <c r="H121" s="24">
        <f>SUM(H114:H120)</f>
        <v>25.222999999999999</v>
      </c>
      <c r="I121" s="24"/>
    </row>
    <row r="122" spans="1:9" ht="48.75" customHeight="1">
      <c r="A122" s="18"/>
      <c r="B122" s="23" t="s">
        <v>190</v>
      </c>
      <c r="C122" s="24">
        <v>50</v>
      </c>
      <c r="D122" s="25">
        <v>2.4</v>
      </c>
      <c r="E122" s="25">
        <v>0.4</v>
      </c>
      <c r="F122" s="25">
        <v>14.2</v>
      </c>
      <c r="G122" s="24">
        <v>50</v>
      </c>
      <c r="H122" s="24"/>
      <c r="I122" s="162" t="s">
        <v>107</v>
      </c>
    </row>
    <row r="123" spans="1:9">
      <c r="A123" s="18" t="s">
        <v>31</v>
      </c>
      <c r="B123" s="158" t="s">
        <v>117</v>
      </c>
      <c r="C123" s="168" t="s">
        <v>118</v>
      </c>
      <c r="D123" s="21">
        <v>7.66</v>
      </c>
      <c r="E123" s="21">
        <v>8.83</v>
      </c>
      <c r="F123" s="21">
        <v>31.8</v>
      </c>
      <c r="G123" s="20">
        <v>237.61</v>
      </c>
      <c r="H123" s="20">
        <v>7.8E-2</v>
      </c>
      <c r="I123" s="22">
        <v>206</v>
      </c>
    </row>
    <row r="124" spans="1:9">
      <c r="A124" s="18"/>
      <c r="B124" s="160" t="s">
        <v>194</v>
      </c>
      <c r="C124" s="20">
        <v>20</v>
      </c>
      <c r="D124" s="21">
        <v>2.25</v>
      </c>
      <c r="E124" s="21">
        <v>2.94</v>
      </c>
      <c r="F124" s="21">
        <v>22.32</v>
      </c>
      <c r="G124" s="20">
        <v>125.1</v>
      </c>
      <c r="H124" s="20">
        <v>0</v>
      </c>
      <c r="I124" s="22">
        <v>702.5</v>
      </c>
    </row>
    <row r="125" spans="1:9">
      <c r="A125" s="18"/>
      <c r="B125" s="161" t="s">
        <v>160</v>
      </c>
      <c r="C125" s="20" t="s">
        <v>32</v>
      </c>
      <c r="D125" s="21">
        <v>1.2</v>
      </c>
      <c r="E125" s="21">
        <v>0.15</v>
      </c>
      <c r="F125" s="21">
        <v>7.5</v>
      </c>
      <c r="G125" s="20">
        <v>35</v>
      </c>
      <c r="H125" s="20">
        <v>0</v>
      </c>
      <c r="I125" s="22">
        <v>701</v>
      </c>
    </row>
    <row r="126" spans="1:9" ht="12.75" hidden="1" customHeight="1">
      <c r="A126" s="18"/>
      <c r="B126" s="19" t="s">
        <v>71</v>
      </c>
      <c r="C126" s="20" t="s">
        <v>36</v>
      </c>
      <c r="D126" s="21">
        <v>0</v>
      </c>
      <c r="E126" s="21">
        <v>0</v>
      </c>
      <c r="F126" s="21">
        <v>0</v>
      </c>
      <c r="G126" s="20">
        <v>0</v>
      </c>
      <c r="H126" s="20">
        <v>0</v>
      </c>
      <c r="I126" s="22" t="s">
        <v>72</v>
      </c>
    </row>
    <row r="127" spans="1:9">
      <c r="A127" s="18"/>
      <c r="B127" s="19" t="s">
        <v>47</v>
      </c>
      <c r="C127" s="20" t="s">
        <v>16</v>
      </c>
      <c r="D127" s="21">
        <v>0.05</v>
      </c>
      <c r="E127" s="21">
        <v>2</v>
      </c>
      <c r="F127" s="21">
        <v>10.08</v>
      </c>
      <c r="G127" s="20">
        <v>38.770000000000003</v>
      </c>
      <c r="H127" s="20">
        <v>3.5999999999999997E-2</v>
      </c>
      <c r="I127" s="22" t="s">
        <v>48</v>
      </c>
    </row>
    <row r="128" spans="1:9">
      <c r="A128" s="191"/>
      <c r="B128" s="150" t="s">
        <v>100</v>
      </c>
      <c r="C128" s="62">
        <v>300</v>
      </c>
      <c r="D128" s="101"/>
      <c r="E128" s="101"/>
      <c r="F128" s="101"/>
      <c r="G128" s="62"/>
      <c r="H128" s="62"/>
      <c r="I128" s="31"/>
    </row>
    <row r="129" spans="1:9" ht="16.5" customHeight="1" thickBot="1">
      <c r="A129" s="191"/>
      <c r="B129" s="28" t="s">
        <v>19</v>
      </c>
      <c r="C129" s="29"/>
      <c r="D129" s="30">
        <f>SUM(D123:D128)</f>
        <v>11.16</v>
      </c>
      <c r="E129" s="30">
        <f t="shared" ref="E129:H129" si="2">SUM(E123:E128)</f>
        <v>13.92</v>
      </c>
      <c r="F129" s="30">
        <f t="shared" si="2"/>
        <v>71.7</v>
      </c>
      <c r="G129" s="30">
        <f t="shared" si="2"/>
        <v>436.48</v>
      </c>
      <c r="H129" s="30">
        <f t="shared" si="2"/>
        <v>0.11399999999999999</v>
      </c>
      <c r="I129" s="70"/>
    </row>
    <row r="130" spans="1:9" s="17" customFormat="1" ht="16.5" thickBot="1">
      <c r="A130" s="236" t="s">
        <v>38</v>
      </c>
      <c r="B130" s="237"/>
      <c r="C130" s="33">
        <v>1721</v>
      </c>
      <c r="D130" s="34">
        <f>SUM(D109+D113+D121+D129)</f>
        <v>42.959999999999994</v>
      </c>
      <c r="E130" s="34">
        <f>SUM(E109+E113+E121+E129)</f>
        <v>55.44</v>
      </c>
      <c r="F130" s="34">
        <f>SUM(F109+F113+F121+F129)</f>
        <v>326.60000000000002</v>
      </c>
      <c r="G130" s="34">
        <f>SUM(G109+G113+G121+G129)</f>
        <v>1533.09</v>
      </c>
      <c r="H130" s="33">
        <f>SUM(H109+H113+H121+H129)</f>
        <v>85.522999999999996</v>
      </c>
      <c r="I130" s="67"/>
    </row>
    <row r="131" spans="1:9" s="17" customFormat="1" ht="15.75">
      <c r="A131" s="38"/>
      <c r="B131" s="38"/>
      <c r="C131" s="36"/>
      <c r="D131" s="37"/>
      <c r="E131" s="37"/>
      <c r="F131" s="37"/>
      <c r="G131" s="36"/>
      <c r="H131" s="36"/>
      <c r="I131" s="68"/>
    </row>
    <row r="132" spans="1:9" s="17" customFormat="1" ht="15.75">
      <c r="A132" s="38"/>
      <c r="B132" s="38"/>
      <c r="C132" s="36"/>
      <c r="D132" s="37"/>
      <c r="E132" s="37"/>
      <c r="F132" s="37"/>
      <c r="G132" s="36"/>
      <c r="H132" s="36"/>
      <c r="I132" s="68"/>
    </row>
    <row r="133" spans="1:9" s="17" customFormat="1" ht="15.75">
      <c r="A133" s="38"/>
      <c r="B133" s="38"/>
      <c r="C133" s="36"/>
      <c r="D133" s="37"/>
      <c r="E133" s="37"/>
      <c r="F133" s="37"/>
      <c r="G133" s="36"/>
      <c r="H133" s="36"/>
      <c r="I133" s="68"/>
    </row>
    <row r="134" spans="1:9" s="17" customFormat="1" ht="15.75">
      <c r="A134" s="17" t="s">
        <v>0</v>
      </c>
      <c r="C134" s="36"/>
      <c r="D134" s="37"/>
      <c r="E134" s="37"/>
      <c r="F134" s="37"/>
      <c r="G134" s="36"/>
      <c r="H134" s="36"/>
      <c r="I134" s="68"/>
    </row>
    <row r="135" spans="1:9" s="17" customFormat="1" ht="12.75" customHeight="1">
      <c r="A135" s="17" t="s">
        <v>73</v>
      </c>
      <c r="C135" s="36"/>
      <c r="D135" s="37"/>
      <c r="E135" s="37"/>
      <c r="F135" s="37"/>
      <c r="G135" s="36"/>
      <c r="H135" s="36"/>
      <c r="I135" s="68"/>
    </row>
    <row r="136" spans="1:9" s="17" customFormat="1" ht="14.25" customHeight="1" thickBot="1">
      <c r="A136" s="17" t="s">
        <v>50</v>
      </c>
      <c r="C136" s="36"/>
      <c r="D136" s="37"/>
      <c r="E136" s="37"/>
      <c r="F136" s="37"/>
      <c r="G136" s="36"/>
      <c r="H136" s="36"/>
      <c r="I136" s="68"/>
    </row>
    <row r="137" spans="1:9" s="17" customFormat="1" ht="44.25" customHeight="1">
      <c r="A137" s="200" t="s">
        <v>3</v>
      </c>
      <c r="B137" s="196" t="s">
        <v>4</v>
      </c>
      <c r="C137" s="214" t="s">
        <v>5</v>
      </c>
      <c r="D137" s="216" t="s">
        <v>6</v>
      </c>
      <c r="E137" s="217"/>
      <c r="F137" s="218"/>
      <c r="G137" s="196" t="s">
        <v>7</v>
      </c>
      <c r="H137" s="196" t="s">
        <v>8</v>
      </c>
      <c r="I137" s="198" t="s">
        <v>9</v>
      </c>
    </row>
    <row r="138" spans="1:9" s="17" customFormat="1" ht="12.75" hidden="1" customHeight="1">
      <c r="A138" s="213"/>
      <c r="B138" s="207"/>
      <c r="C138" s="215"/>
      <c r="D138" s="71" t="s">
        <v>10</v>
      </c>
      <c r="E138" s="71" t="s">
        <v>11</v>
      </c>
      <c r="F138" s="71" t="s">
        <v>12</v>
      </c>
      <c r="G138" s="207"/>
      <c r="H138" s="207"/>
      <c r="I138" s="208"/>
    </row>
    <row r="139" spans="1:9" s="17" customFormat="1" ht="13.5" customHeight="1">
      <c r="A139" s="72" t="s">
        <v>74</v>
      </c>
      <c r="B139" s="73"/>
      <c r="C139" s="74"/>
      <c r="D139" s="75"/>
      <c r="E139" s="75"/>
      <c r="F139" s="75"/>
      <c r="G139" s="73"/>
      <c r="H139" s="73"/>
      <c r="I139" s="76"/>
    </row>
    <row r="140" spans="1:9">
      <c r="A140" s="43" t="s">
        <v>14</v>
      </c>
      <c r="B140" s="159" t="s">
        <v>157</v>
      </c>
      <c r="C140" s="168" t="s">
        <v>15</v>
      </c>
      <c r="D140" s="21">
        <v>3.43</v>
      </c>
      <c r="E140" s="21">
        <v>6.15</v>
      </c>
      <c r="F140" s="21">
        <v>32.799999999999997</v>
      </c>
      <c r="G140" s="20">
        <v>199</v>
      </c>
      <c r="H140" s="20">
        <v>0</v>
      </c>
      <c r="I140" s="142" t="s">
        <v>158</v>
      </c>
    </row>
    <row r="141" spans="1:9">
      <c r="A141" s="18"/>
      <c r="B141" s="158" t="s">
        <v>63</v>
      </c>
      <c r="C141" s="168" t="s">
        <v>64</v>
      </c>
      <c r="D141" s="21">
        <v>5</v>
      </c>
      <c r="E141" s="21">
        <v>2.8</v>
      </c>
      <c r="F141" s="21">
        <v>19.3</v>
      </c>
      <c r="G141" s="20">
        <v>114.6</v>
      </c>
      <c r="H141" s="20">
        <v>0.06</v>
      </c>
      <c r="I141" s="22">
        <v>3</v>
      </c>
    </row>
    <row r="142" spans="1:9">
      <c r="A142" s="18"/>
      <c r="B142" s="19" t="s">
        <v>47</v>
      </c>
      <c r="C142" s="20" t="s">
        <v>16</v>
      </c>
      <c r="D142" s="21">
        <v>0.05</v>
      </c>
      <c r="E142" s="21">
        <v>0</v>
      </c>
      <c r="F142" s="21">
        <v>10.08</v>
      </c>
      <c r="G142" s="20">
        <v>38.770000000000003</v>
      </c>
      <c r="H142" s="20">
        <v>3.5999999999999997E-2</v>
      </c>
      <c r="I142" s="142" t="s">
        <v>99</v>
      </c>
    </row>
    <row r="143" spans="1:9" ht="15">
      <c r="A143" s="18"/>
      <c r="B143" s="23" t="s">
        <v>19</v>
      </c>
      <c r="C143" s="24"/>
      <c r="D143" s="25">
        <f>SUM(D140:D142)</f>
        <v>8.48</v>
      </c>
      <c r="E143" s="25">
        <f>SUM(E140:E142)</f>
        <v>8.9499999999999993</v>
      </c>
      <c r="F143" s="25">
        <f>SUM(F140:F142)</f>
        <v>62.179999999999993</v>
      </c>
      <c r="G143" s="24">
        <f>SUM(G140:G142)</f>
        <v>352.37</v>
      </c>
      <c r="H143" s="24">
        <f>SUM(H140:H142)</f>
        <v>9.6000000000000002E-2</v>
      </c>
      <c r="I143" s="22"/>
    </row>
    <row r="144" spans="1:9" ht="25.5">
      <c r="A144" s="18" t="s">
        <v>20</v>
      </c>
      <c r="B144" s="158" t="s">
        <v>102</v>
      </c>
      <c r="C144" s="20" t="s">
        <v>21</v>
      </c>
      <c r="D144" s="21">
        <v>0</v>
      </c>
      <c r="E144" s="21">
        <v>0</v>
      </c>
      <c r="F144" s="21">
        <v>16.8</v>
      </c>
      <c r="G144" s="20">
        <v>67.2</v>
      </c>
      <c r="H144" s="20">
        <v>0</v>
      </c>
      <c r="I144" s="22" t="s">
        <v>75</v>
      </c>
    </row>
    <row r="145" spans="1:9" ht="15">
      <c r="A145" s="18"/>
      <c r="B145" s="23" t="s">
        <v>19</v>
      </c>
      <c r="C145" s="24"/>
      <c r="D145" s="25">
        <f>SUM(D144:D144)</f>
        <v>0</v>
      </c>
      <c r="E145" s="25">
        <f>SUM(E144:E144)</f>
        <v>0</v>
      </c>
      <c r="F145" s="25">
        <f>SUM(F144:F144)</f>
        <v>16.8</v>
      </c>
      <c r="G145" s="24">
        <f>SUM(G144:G144)</f>
        <v>67.2</v>
      </c>
      <c r="H145" s="24">
        <f>SUM(H144:H144)</f>
        <v>0</v>
      </c>
      <c r="I145" s="55"/>
    </row>
    <row r="146" spans="1:9">
      <c r="A146" s="18" t="s">
        <v>22</v>
      </c>
      <c r="B146" s="161" t="s">
        <v>169</v>
      </c>
      <c r="C146" s="20" t="s">
        <v>44</v>
      </c>
      <c r="D146" s="21">
        <v>0.68</v>
      </c>
      <c r="E146" s="21">
        <v>0.05</v>
      </c>
      <c r="F146" s="21">
        <v>3.6</v>
      </c>
      <c r="G146" s="20">
        <v>18.2</v>
      </c>
      <c r="H146" s="20">
        <v>2.6</v>
      </c>
      <c r="I146" s="22">
        <v>24</v>
      </c>
    </row>
    <row r="147" spans="1:9" ht="25.5">
      <c r="A147" s="18"/>
      <c r="B147" s="163" t="s">
        <v>170</v>
      </c>
      <c r="C147" s="165" t="s">
        <v>66</v>
      </c>
      <c r="D147" s="52">
        <v>9.86</v>
      </c>
      <c r="E147" s="52">
        <v>9.76</v>
      </c>
      <c r="F147" s="52">
        <v>13.42</v>
      </c>
      <c r="G147" s="50">
        <v>204.16</v>
      </c>
      <c r="H147" s="50">
        <v>15.52</v>
      </c>
      <c r="I147" s="166" t="s">
        <v>171</v>
      </c>
    </row>
    <row r="148" spans="1:9" ht="21.75" customHeight="1" thickBot="1">
      <c r="A148" s="18"/>
      <c r="B148" s="163" t="s">
        <v>172</v>
      </c>
      <c r="C148" s="165">
        <v>150</v>
      </c>
      <c r="D148" s="185">
        <v>3.69</v>
      </c>
      <c r="E148" s="186">
        <v>3.43</v>
      </c>
      <c r="F148" s="186">
        <v>15.47</v>
      </c>
      <c r="G148" s="187">
        <v>109.2</v>
      </c>
      <c r="H148" s="50">
        <v>80.13</v>
      </c>
      <c r="I148" s="188">
        <v>336</v>
      </c>
    </row>
    <row r="149" spans="1:9" ht="26.25" thickBot="1">
      <c r="A149" s="18"/>
      <c r="B149" s="158" t="s">
        <v>104</v>
      </c>
      <c r="C149" s="50">
        <v>70</v>
      </c>
      <c r="D149" s="44">
        <v>10.66</v>
      </c>
      <c r="E149" s="45">
        <v>11.47</v>
      </c>
      <c r="F149" s="45">
        <v>6.4</v>
      </c>
      <c r="G149" s="45">
        <v>170.2</v>
      </c>
      <c r="H149" s="77">
        <v>2.8000000000000001E-2</v>
      </c>
      <c r="I149" s="78">
        <v>306</v>
      </c>
    </row>
    <row r="150" spans="1:9" hidden="1">
      <c r="A150" s="18"/>
      <c r="B150" s="158" t="s">
        <v>120</v>
      </c>
      <c r="C150" s="20"/>
      <c r="D150" s="21"/>
      <c r="E150" s="21"/>
      <c r="F150" s="21"/>
      <c r="G150" s="20"/>
      <c r="H150" s="54"/>
      <c r="I150" s="48"/>
    </row>
    <row r="151" spans="1:9" hidden="1">
      <c r="A151" s="18"/>
      <c r="B151" s="19"/>
      <c r="C151" s="20"/>
      <c r="D151" s="21"/>
      <c r="E151" s="21"/>
      <c r="F151" s="21"/>
      <c r="G151" s="20"/>
      <c r="H151" s="20"/>
      <c r="I151" s="22"/>
    </row>
    <row r="152" spans="1:9" hidden="1">
      <c r="A152" s="18"/>
      <c r="B152" s="19"/>
      <c r="C152" s="20"/>
      <c r="D152" s="21"/>
      <c r="E152" s="21"/>
      <c r="F152" s="21"/>
      <c r="G152" s="20"/>
      <c r="H152" s="20"/>
      <c r="I152" s="22"/>
    </row>
    <row r="153" spans="1:9" hidden="1">
      <c r="A153" s="18"/>
      <c r="B153" s="158" t="s">
        <v>121</v>
      </c>
      <c r="C153" s="156"/>
      <c r="D153" s="21"/>
      <c r="E153" s="21"/>
      <c r="F153" s="21"/>
      <c r="G153" s="20"/>
      <c r="H153" s="62"/>
      <c r="I153" s="31"/>
    </row>
    <row r="154" spans="1:9" ht="14.25" customHeight="1">
      <c r="A154" s="18"/>
      <c r="B154" s="19" t="s">
        <v>27</v>
      </c>
      <c r="C154" s="20" t="s">
        <v>16</v>
      </c>
      <c r="D154" s="21">
        <v>0.09</v>
      </c>
      <c r="E154" s="21">
        <v>0</v>
      </c>
      <c r="F154" s="21">
        <v>14.69</v>
      </c>
      <c r="G154" s="20">
        <v>55.94</v>
      </c>
      <c r="H154" s="20">
        <v>0</v>
      </c>
      <c r="I154" s="22">
        <v>377</v>
      </c>
    </row>
    <row r="155" spans="1:9" ht="13.5" thickBot="1">
      <c r="A155" s="18"/>
      <c r="B155" s="161" t="s">
        <v>160</v>
      </c>
      <c r="C155" s="20" t="s">
        <v>25</v>
      </c>
      <c r="D155" s="21">
        <v>2.4</v>
      </c>
      <c r="E155" s="21">
        <v>0.3</v>
      </c>
      <c r="F155" s="21">
        <v>14.5</v>
      </c>
      <c r="G155" s="20">
        <v>71</v>
      </c>
      <c r="H155" s="20">
        <v>0</v>
      </c>
      <c r="I155" s="22" t="s">
        <v>30</v>
      </c>
    </row>
    <row r="156" spans="1:9" ht="13.5" thickBot="1">
      <c r="A156" s="18"/>
      <c r="B156" s="161" t="s">
        <v>28</v>
      </c>
      <c r="C156" s="20">
        <v>30</v>
      </c>
      <c r="D156" s="145">
        <v>2</v>
      </c>
      <c r="E156" s="146">
        <v>0.4</v>
      </c>
      <c r="F156" s="146">
        <v>10</v>
      </c>
      <c r="G156" s="146">
        <v>50</v>
      </c>
      <c r="H156" s="20">
        <v>0</v>
      </c>
      <c r="I156" s="22" t="s">
        <v>29</v>
      </c>
    </row>
    <row r="157" spans="1:9" ht="15">
      <c r="A157" s="18"/>
      <c r="B157" s="23" t="s">
        <v>19</v>
      </c>
      <c r="C157" s="24"/>
      <c r="D157" s="25">
        <f>SUM(D146:D156)</f>
        <v>29.38</v>
      </c>
      <c r="E157" s="25">
        <f>SUM(E146:E156)</f>
        <v>25.41</v>
      </c>
      <c r="F157" s="25">
        <f>SUM(F146:F156)</f>
        <v>78.08</v>
      </c>
      <c r="G157" s="24">
        <f>SUM(G146:G156)</f>
        <v>678.7</v>
      </c>
      <c r="H157" s="24">
        <f>SUM(H146:H156)</f>
        <v>98.278000000000006</v>
      </c>
      <c r="I157" s="22"/>
    </row>
    <row r="158" spans="1:9" ht="45.75" customHeight="1">
      <c r="A158" s="18"/>
      <c r="B158" s="23" t="s">
        <v>190</v>
      </c>
      <c r="C158" s="24">
        <v>50</v>
      </c>
      <c r="D158" s="79">
        <v>2.4</v>
      </c>
      <c r="E158" s="80">
        <v>0.4</v>
      </c>
      <c r="F158" s="80">
        <v>14.2</v>
      </c>
      <c r="G158" s="81">
        <v>50</v>
      </c>
      <c r="H158" s="82"/>
      <c r="I158" s="162" t="s">
        <v>107</v>
      </c>
    </row>
    <row r="159" spans="1:9">
      <c r="A159" s="18" t="s">
        <v>31</v>
      </c>
      <c r="B159" s="159" t="s">
        <v>173</v>
      </c>
      <c r="C159" s="168" t="s">
        <v>15</v>
      </c>
      <c r="D159" s="21">
        <v>2.8</v>
      </c>
      <c r="E159" s="21">
        <v>3</v>
      </c>
      <c r="F159" s="21">
        <v>25</v>
      </c>
      <c r="G159" s="20">
        <v>140.1</v>
      </c>
      <c r="H159" s="20">
        <v>0</v>
      </c>
      <c r="I159" s="142" t="s">
        <v>183</v>
      </c>
    </row>
    <row r="160" spans="1:9">
      <c r="A160" s="18"/>
      <c r="B160" s="144" t="s">
        <v>43</v>
      </c>
      <c r="C160" s="168">
        <v>100</v>
      </c>
      <c r="D160" s="189">
        <v>1.5</v>
      </c>
      <c r="E160" s="153">
        <v>0.1</v>
      </c>
      <c r="F160" s="153">
        <v>21</v>
      </c>
      <c r="G160" s="152">
        <v>83</v>
      </c>
      <c r="H160" s="61">
        <v>10</v>
      </c>
      <c r="I160" s="190">
        <v>3683</v>
      </c>
    </row>
    <row r="161" spans="1:9" hidden="1">
      <c r="A161" s="18"/>
      <c r="B161" s="158"/>
      <c r="C161" s="20"/>
      <c r="D161" s="83"/>
      <c r="E161" s="84"/>
      <c r="F161" s="84"/>
      <c r="G161" s="84"/>
      <c r="H161" s="85"/>
      <c r="I161" s="181"/>
    </row>
    <row r="162" spans="1:9">
      <c r="A162" s="18"/>
      <c r="B162" s="161" t="s">
        <v>160</v>
      </c>
      <c r="C162" s="20" t="s">
        <v>32</v>
      </c>
      <c r="D162" s="21">
        <v>1.2</v>
      </c>
      <c r="E162" s="21">
        <v>0.15</v>
      </c>
      <c r="F162" s="21">
        <v>7.5</v>
      </c>
      <c r="G162" s="20">
        <v>35</v>
      </c>
      <c r="H162" s="20">
        <v>0</v>
      </c>
      <c r="I162" s="22">
        <v>701</v>
      </c>
    </row>
    <row r="163" spans="1:9" hidden="1">
      <c r="A163" s="18"/>
      <c r="B163" s="19" t="s">
        <v>35</v>
      </c>
      <c r="C163" s="20" t="s">
        <v>36</v>
      </c>
      <c r="D163" s="21">
        <v>0</v>
      </c>
      <c r="E163" s="21">
        <v>0</v>
      </c>
      <c r="F163" s="21">
        <v>0</v>
      </c>
      <c r="G163" s="20">
        <v>0</v>
      </c>
      <c r="H163" s="20">
        <v>0</v>
      </c>
      <c r="I163" s="22" t="s">
        <v>37</v>
      </c>
    </row>
    <row r="164" spans="1:9">
      <c r="A164" s="18"/>
      <c r="B164" s="160" t="s">
        <v>47</v>
      </c>
      <c r="C164" s="20" t="s">
        <v>16</v>
      </c>
      <c r="D164" s="21">
        <v>0.05</v>
      </c>
      <c r="E164" s="21">
        <v>0</v>
      </c>
      <c r="F164" s="21">
        <v>10.08</v>
      </c>
      <c r="G164" s="20">
        <v>38.770000000000003</v>
      </c>
      <c r="H164" s="20">
        <v>3.5999999999999997E-2</v>
      </c>
      <c r="I164" s="22">
        <v>392.2</v>
      </c>
    </row>
    <row r="165" spans="1:9">
      <c r="A165" s="143"/>
      <c r="B165" s="150" t="s">
        <v>100</v>
      </c>
      <c r="C165" s="62">
        <v>300</v>
      </c>
      <c r="D165" s="101"/>
      <c r="E165" s="101"/>
      <c r="F165" s="101"/>
      <c r="G165" s="62"/>
      <c r="H165" s="62"/>
      <c r="I165" s="31"/>
    </row>
    <row r="166" spans="1:9" ht="15.75" thickBot="1">
      <c r="A166" s="27"/>
      <c r="B166" s="28" t="s">
        <v>19</v>
      </c>
      <c r="C166" s="29"/>
      <c r="D166" s="30">
        <f>SUM(D159:D165)</f>
        <v>5.55</v>
      </c>
      <c r="E166" s="30">
        <f>SUM(E159:E165)</f>
        <v>3.25</v>
      </c>
      <c r="F166" s="30">
        <f>SUM(F159:F165)</f>
        <v>63.58</v>
      </c>
      <c r="G166" s="30">
        <f>SUM(G159:G165)</f>
        <v>296.87</v>
      </c>
      <c r="H166" s="30">
        <f>SUM(H159:H165)</f>
        <v>10.036</v>
      </c>
      <c r="I166" s="70"/>
    </row>
    <row r="167" spans="1:9" s="17" customFormat="1" ht="18" customHeight="1">
      <c r="A167" s="219" t="s">
        <v>38</v>
      </c>
      <c r="B167" s="220"/>
      <c r="C167" s="33">
        <v>1726</v>
      </c>
      <c r="D167" s="34">
        <f>SUM(D143+D145+D157+D166)</f>
        <v>43.41</v>
      </c>
      <c r="E167" s="34">
        <f>SUM(E143+E145+E157+E166)</f>
        <v>37.61</v>
      </c>
      <c r="F167" s="34">
        <f>SUM(F143+F145+F157+F166)</f>
        <v>220.64</v>
      </c>
      <c r="G167" s="34">
        <f>SUM(G143+G145+G157+G166)</f>
        <v>1395.1399999999999</v>
      </c>
      <c r="H167" s="86">
        <f>SUM(H143+H145+H157+H166)</f>
        <v>108.41000000000001</v>
      </c>
      <c r="I167" s="67"/>
    </row>
    <row r="168" spans="1:9" s="17" customFormat="1" ht="22.5" customHeight="1">
      <c r="A168" s="17" t="s">
        <v>77</v>
      </c>
      <c r="C168" s="36"/>
      <c r="D168" s="37"/>
      <c r="E168" s="37"/>
      <c r="F168" s="37"/>
      <c r="G168" s="36"/>
      <c r="H168" s="36"/>
    </row>
    <row r="169" spans="1:9" s="17" customFormat="1" ht="16.5" customHeight="1">
      <c r="A169" s="17" t="s">
        <v>1</v>
      </c>
      <c r="C169" s="36"/>
      <c r="D169" s="37"/>
      <c r="E169" s="37"/>
      <c r="F169" s="37"/>
      <c r="G169" s="36"/>
      <c r="H169" s="36"/>
      <c r="I169" s="87"/>
    </row>
    <row r="170" spans="1:9" s="17" customFormat="1" ht="15" customHeight="1" thickBot="1">
      <c r="A170" s="17" t="s">
        <v>50</v>
      </c>
      <c r="C170" s="36"/>
      <c r="D170" s="37"/>
      <c r="E170" s="37"/>
      <c r="F170" s="37"/>
      <c r="G170" s="36"/>
      <c r="H170" s="36"/>
      <c r="I170" s="87"/>
    </row>
    <row r="171" spans="1:9" s="17" customFormat="1" ht="3" hidden="1" customHeight="1">
      <c r="A171" s="88"/>
      <c r="B171" s="38"/>
      <c r="C171" s="36"/>
      <c r="D171" s="37"/>
      <c r="E171" s="37"/>
      <c r="F171" s="37"/>
      <c r="G171" s="36"/>
      <c r="H171" s="36"/>
      <c r="I171" s="87"/>
    </row>
    <row r="172" spans="1:9" s="17" customFormat="1" ht="15.75" hidden="1">
      <c r="A172" s="88"/>
      <c r="B172" s="38"/>
      <c r="C172" s="36"/>
      <c r="D172" s="37"/>
      <c r="E172" s="37"/>
      <c r="F172" s="37"/>
      <c r="G172" s="36"/>
      <c r="H172" s="36"/>
      <c r="I172" s="87"/>
    </row>
    <row r="173" spans="1:9" s="17" customFormat="1" ht="12.75" customHeight="1">
      <c r="A173" s="200" t="s">
        <v>3</v>
      </c>
      <c r="B173" s="196" t="s">
        <v>4</v>
      </c>
      <c r="C173" s="202" t="s">
        <v>5</v>
      </c>
      <c r="D173" s="204" t="s">
        <v>6</v>
      </c>
      <c r="E173" s="204"/>
      <c r="F173" s="204"/>
      <c r="G173" s="205" t="s">
        <v>7</v>
      </c>
      <c r="H173" s="196" t="s">
        <v>8</v>
      </c>
      <c r="I173" s="198" t="s">
        <v>9</v>
      </c>
    </row>
    <row r="174" spans="1:9" s="17" customFormat="1" ht="42.75" customHeight="1" thickBot="1">
      <c r="A174" s="201"/>
      <c r="B174" s="197"/>
      <c r="C174" s="203"/>
      <c r="D174" s="16" t="s">
        <v>10</v>
      </c>
      <c r="E174" s="16" t="s">
        <v>11</v>
      </c>
      <c r="F174" s="16" t="s">
        <v>12</v>
      </c>
      <c r="G174" s="206"/>
      <c r="H174" s="197"/>
      <c r="I174" s="199"/>
    </row>
    <row r="175" spans="1:9" s="17" customFormat="1" ht="0.75" customHeight="1">
      <c r="A175" s="88"/>
      <c r="B175" s="38"/>
      <c r="C175" s="36"/>
      <c r="D175" s="37"/>
      <c r="E175" s="37"/>
      <c r="F175" s="37"/>
      <c r="G175" s="36"/>
      <c r="H175" s="36"/>
      <c r="I175" s="87"/>
    </row>
    <row r="176" spans="1:9" s="17" customFormat="1">
      <c r="A176" s="233" t="s">
        <v>78</v>
      </c>
      <c r="B176" s="234"/>
      <c r="C176" s="234"/>
      <c r="D176" s="234"/>
      <c r="E176" s="234"/>
      <c r="F176" s="234"/>
      <c r="G176" s="234"/>
      <c r="H176" s="234"/>
      <c r="I176" s="235"/>
    </row>
    <row r="177" spans="1:9" ht="19.5" customHeight="1">
      <c r="A177" s="18" t="s">
        <v>14</v>
      </c>
      <c r="B177" s="158" t="s">
        <v>185</v>
      </c>
      <c r="C177" s="168" t="s">
        <v>15</v>
      </c>
      <c r="D177" s="21">
        <v>2.94</v>
      </c>
      <c r="E177" s="21">
        <v>2.2599999999999998</v>
      </c>
      <c r="F177" s="21">
        <v>23.8</v>
      </c>
      <c r="G177" s="20">
        <v>154</v>
      </c>
      <c r="H177" s="20">
        <v>0.53</v>
      </c>
      <c r="I177" s="142" t="s">
        <v>186</v>
      </c>
    </row>
    <row r="178" spans="1:9">
      <c r="A178" s="18"/>
      <c r="B178" s="19" t="s">
        <v>79</v>
      </c>
      <c r="C178" s="20" t="s">
        <v>16</v>
      </c>
      <c r="D178" s="21">
        <v>0.05</v>
      </c>
      <c r="E178" s="21">
        <v>0</v>
      </c>
      <c r="F178" s="21">
        <v>10.08</v>
      </c>
      <c r="G178" s="20">
        <v>38.770000000000003</v>
      </c>
      <c r="H178" s="20">
        <v>3.5999999999999997E-2</v>
      </c>
      <c r="I178" s="22" t="s">
        <v>80</v>
      </c>
    </row>
    <row r="179" spans="1:9">
      <c r="A179" s="18"/>
      <c r="B179" s="19" t="s">
        <v>81</v>
      </c>
      <c r="C179" s="20" t="s">
        <v>17</v>
      </c>
      <c r="D179" s="21">
        <v>3.22</v>
      </c>
      <c r="E179" s="21">
        <v>3.48</v>
      </c>
      <c r="F179" s="21">
        <v>19.399999999999999</v>
      </c>
      <c r="G179" s="20">
        <v>113.74</v>
      </c>
      <c r="H179" s="20">
        <v>0</v>
      </c>
      <c r="I179" s="22">
        <v>1</v>
      </c>
    </row>
    <row r="180" spans="1:9" ht="15">
      <c r="A180" s="18"/>
      <c r="B180" s="23" t="s">
        <v>19</v>
      </c>
      <c r="C180" s="24"/>
      <c r="D180" s="25">
        <f>SUM(D177:D179)</f>
        <v>6.21</v>
      </c>
      <c r="E180" s="25">
        <f>SUM(E177:E179)</f>
        <v>5.74</v>
      </c>
      <c r="F180" s="25">
        <f>SUM(F177:F179)</f>
        <v>53.28</v>
      </c>
      <c r="G180" s="24">
        <f>SUM(G177:G179)</f>
        <v>306.51</v>
      </c>
      <c r="H180" s="24">
        <f>SUM(H177:H179)</f>
        <v>0.56600000000000006</v>
      </c>
      <c r="I180" s="22"/>
    </row>
    <row r="181" spans="1:9" ht="25.5">
      <c r="A181" s="18" t="s">
        <v>20</v>
      </c>
      <c r="B181" s="158" t="s">
        <v>102</v>
      </c>
      <c r="C181" s="20" t="s">
        <v>21</v>
      </c>
      <c r="D181" s="21">
        <v>0</v>
      </c>
      <c r="E181" s="21">
        <v>0</v>
      </c>
      <c r="F181" s="21">
        <v>16.8</v>
      </c>
      <c r="G181" s="20">
        <v>67.2</v>
      </c>
      <c r="H181" s="20">
        <v>0</v>
      </c>
      <c r="I181" s="22" t="s">
        <v>75</v>
      </c>
    </row>
    <row r="182" spans="1:9" ht="15">
      <c r="A182" s="18"/>
      <c r="B182" s="23" t="s">
        <v>19</v>
      </c>
      <c r="C182" s="24"/>
      <c r="D182" s="25">
        <f>SUM(D181)</f>
        <v>0</v>
      </c>
      <c r="E182" s="25">
        <f>SUM(E181)</f>
        <v>0</v>
      </c>
      <c r="F182" s="25">
        <f>SUM(F181)</f>
        <v>16.8</v>
      </c>
      <c r="G182" s="24">
        <f>SUM(G181)</f>
        <v>67.2</v>
      </c>
      <c r="H182" s="24">
        <f>SUM(H181)</f>
        <v>0</v>
      </c>
      <c r="I182" s="22"/>
    </row>
    <row r="183" spans="1:9" ht="21" customHeight="1">
      <c r="A183" s="18" t="s">
        <v>22</v>
      </c>
      <c r="B183" s="158" t="s">
        <v>65</v>
      </c>
      <c r="C183" s="20">
        <v>50</v>
      </c>
      <c r="D183" s="21">
        <v>1</v>
      </c>
      <c r="E183" s="21">
        <v>0.1</v>
      </c>
      <c r="F183" s="21">
        <v>6</v>
      </c>
      <c r="G183" s="20">
        <v>29</v>
      </c>
      <c r="H183" s="20">
        <v>6.9</v>
      </c>
      <c r="I183" s="22">
        <v>24</v>
      </c>
    </row>
    <row r="184" spans="1:9" ht="25.5">
      <c r="A184" s="18"/>
      <c r="B184" s="158" t="s">
        <v>122</v>
      </c>
      <c r="C184" s="20" t="s">
        <v>23</v>
      </c>
      <c r="D184" s="21">
        <v>1.68</v>
      </c>
      <c r="E184" s="21">
        <v>4.0999999999999996</v>
      </c>
      <c r="F184" s="21">
        <v>13.28</v>
      </c>
      <c r="G184" s="20">
        <v>96.6</v>
      </c>
      <c r="H184" s="20">
        <v>6.04</v>
      </c>
      <c r="I184" s="22">
        <v>76</v>
      </c>
    </row>
    <row r="185" spans="1:9" ht="25.5">
      <c r="A185" s="18"/>
      <c r="B185" s="158" t="s">
        <v>119</v>
      </c>
      <c r="C185" s="20">
        <v>70</v>
      </c>
      <c r="D185" s="21">
        <v>12.69</v>
      </c>
      <c r="E185" s="21">
        <v>14.13</v>
      </c>
      <c r="F185" s="21">
        <v>3.75</v>
      </c>
      <c r="G185" s="20">
        <v>192.72</v>
      </c>
      <c r="H185" s="20">
        <v>1.218</v>
      </c>
      <c r="I185" s="22">
        <v>312</v>
      </c>
    </row>
    <row r="186" spans="1:9" ht="20.25" customHeight="1">
      <c r="A186" s="18"/>
      <c r="B186" s="158" t="s">
        <v>113</v>
      </c>
      <c r="C186" s="20">
        <v>150</v>
      </c>
      <c r="D186" s="21">
        <v>11.3</v>
      </c>
      <c r="E186" s="21">
        <v>7</v>
      </c>
      <c r="F186" s="21">
        <v>51.1</v>
      </c>
      <c r="G186" s="20">
        <v>312</v>
      </c>
      <c r="H186" s="20">
        <v>25.77</v>
      </c>
      <c r="I186" s="22">
        <v>165</v>
      </c>
    </row>
    <row r="187" spans="1:9" ht="18" customHeight="1">
      <c r="A187" s="18"/>
      <c r="B187" s="158" t="s">
        <v>120</v>
      </c>
      <c r="C187" s="20">
        <v>30</v>
      </c>
      <c r="D187" s="21">
        <v>0.52</v>
      </c>
      <c r="E187" s="21">
        <v>1.79</v>
      </c>
      <c r="F187" s="21">
        <v>2.29</v>
      </c>
      <c r="G187" s="20">
        <v>27.56</v>
      </c>
      <c r="H187" s="20">
        <v>0.89700000000000002</v>
      </c>
      <c r="I187" s="22">
        <v>356</v>
      </c>
    </row>
    <row r="188" spans="1:9" ht="17.25" customHeight="1">
      <c r="A188" s="18"/>
      <c r="B188" s="158" t="s">
        <v>27</v>
      </c>
      <c r="C188" s="20" t="s">
        <v>16</v>
      </c>
      <c r="D188" s="21">
        <v>0.09</v>
      </c>
      <c r="E188" s="21">
        <v>0</v>
      </c>
      <c r="F188" s="21">
        <v>14.69</v>
      </c>
      <c r="G188" s="20">
        <v>55.94</v>
      </c>
      <c r="H188" s="20">
        <v>0</v>
      </c>
      <c r="I188" s="22">
        <v>377</v>
      </c>
    </row>
    <row r="189" spans="1:9" ht="17.25" customHeight="1" thickBot="1">
      <c r="A189" s="18"/>
      <c r="B189" s="161" t="s">
        <v>160</v>
      </c>
      <c r="C189" s="20" t="s">
        <v>25</v>
      </c>
      <c r="D189" s="21">
        <v>2.4</v>
      </c>
      <c r="E189" s="21">
        <v>0.3</v>
      </c>
      <c r="F189" s="21">
        <v>14.5</v>
      </c>
      <c r="G189" s="20">
        <v>71</v>
      </c>
      <c r="H189" s="20">
        <v>0</v>
      </c>
      <c r="I189" s="22" t="s">
        <v>30</v>
      </c>
    </row>
    <row r="190" spans="1:9" ht="15.75" customHeight="1" thickBot="1">
      <c r="A190" s="18"/>
      <c r="B190" s="161" t="s">
        <v>28</v>
      </c>
      <c r="C190" s="20">
        <v>30</v>
      </c>
      <c r="D190" s="145">
        <v>2</v>
      </c>
      <c r="E190" s="146">
        <v>0.4</v>
      </c>
      <c r="F190" s="146">
        <v>10</v>
      </c>
      <c r="G190" s="146">
        <v>50</v>
      </c>
      <c r="H190" s="20">
        <v>0</v>
      </c>
      <c r="I190" s="22" t="s">
        <v>29</v>
      </c>
    </row>
    <row r="191" spans="1:9" ht="15">
      <c r="A191" s="90"/>
      <c r="B191" s="23" t="s">
        <v>19</v>
      </c>
      <c r="C191" s="24"/>
      <c r="D191" s="25">
        <f>SUM(D183:D190)</f>
        <v>31.68</v>
      </c>
      <c r="E191" s="25">
        <f>SUM(E183:E190)</f>
        <v>27.819999999999997</v>
      </c>
      <c r="F191" s="25">
        <f>SUM(F183:F190)</f>
        <v>115.61</v>
      </c>
      <c r="G191" s="24">
        <v>856.12</v>
      </c>
      <c r="H191" s="24">
        <f>SUM(H183:H190)</f>
        <v>40.824999999999996</v>
      </c>
      <c r="I191" s="55"/>
    </row>
    <row r="192" spans="1:9" ht="46.5" customHeight="1">
      <c r="A192" s="90"/>
      <c r="B192" s="23" t="s">
        <v>190</v>
      </c>
      <c r="C192" s="24">
        <v>50</v>
      </c>
      <c r="D192" s="25">
        <v>2.4</v>
      </c>
      <c r="E192" s="25">
        <v>0.4</v>
      </c>
      <c r="F192" s="25">
        <v>14.2</v>
      </c>
      <c r="G192" s="24">
        <v>50</v>
      </c>
      <c r="H192" s="24"/>
      <c r="I192" s="162" t="s">
        <v>107</v>
      </c>
    </row>
    <row r="193" spans="1:9">
      <c r="A193" s="18" t="s">
        <v>31</v>
      </c>
      <c r="B193" s="160" t="s">
        <v>174</v>
      </c>
      <c r="C193" s="168" t="s">
        <v>15</v>
      </c>
      <c r="D193" s="21">
        <v>0.5</v>
      </c>
      <c r="E193" s="21">
        <v>3</v>
      </c>
      <c r="F193" s="21">
        <v>22</v>
      </c>
      <c r="G193" s="20">
        <v>130</v>
      </c>
      <c r="H193" s="20">
        <v>0</v>
      </c>
      <c r="I193" s="142" t="s">
        <v>184</v>
      </c>
    </row>
    <row r="194" spans="1:9">
      <c r="A194" s="18"/>
      <c r="B194" s="161" t="s">
        <v>160</v>
      </c>
      <c r="C194" s="20" t="s">
        <v>32</v>
      </c>
      <c r="D194" s="21">
        <v>1.2</v>
      </c>
      <c r="E194" s="21">
        <v>0.15</v>
      </c>
      <c r="F194" s="21">
        <v>7.5</v>
      </c>
      <c r="G194" s="20">
        <v>35</v>
      </c>
      <c r="H194" s="20">
        <v>0</v>
      </c>
      <c r="I194" s="22">
        <v>701</v>
      </c>
    </row>
    <row r="195" spans="1:9">
      <c r="A195" s="18"/>
      <c r="B195" s="160" t="s">
        <v>33</v>
      </c>
      <c r="C195" s="20">
        <v>30</v>
      </c>
      <c r="D195" s="21">
        <v>2.25</v>
      </c>
      <c r="E195" s="21">
        <v>2.94</v>
      </c>
      <c r="F195" s="21">
        <v>22.32</v>
      </c>
      <c r="G195" s="20">
        <v>125.1</v>
      </c>
      <c r="H195" s="20">
        <v>0</v>
      </c>
      <c r="I195" s="22">
        <v>702.5</v>
      </c>
    </row>
    <row r="196" spans="1:9">
      <c r="A196" s="18"/>
      <c r="B196" s="160" t="s">
        <v>47</v>
      </c>
      <c r="C196" s="20" t="s">
        <v>16</v>
      </c>
      <c r="D196" s="21">
        <v>0.05</v>
      </c>
      <c r="E196" s="21">
        <v>0</v>
      </c>
      <c r="F196" s="21">
        <v>10.08</v>
      </c>
      <c r="G196" s="20">
        <v>38.770000000000003</v>
      </c>
      <c r="H196" s="20">
        <v>3.5999999999999997E-2</v>
      </c>
      <c r="I196" s="22">
        <v>392.2</v>
      </c>
    </row>
    <row r="197" spans="1:9" hidden="1">
      <c r="A197" s="18"/>
      <c r="B197" s="19" t="s">
        <v>82</v>
      </c>
      <c r="C197" s="20" t="s">
        <v>36</v>
      </c>
      <c r="D197" s="21">
        <v>0</v>
      </c>
      <c r="E197" s="21">
        <v>0</v>
      </c>
      <c r="F197" s="21">
        <v>0</v>
      </c>
      <c r="G197" s="20">
        <v>0</v>
      </c>
      <c r="H197" s="20">
        <v>0</v>
      </c>
      <c r="I197" s="22" t="s">
        <v>72</v>
      </c>
    </row>
    <row r="198" spans="1:9">
      <c r="A198" s="143"/>
      <c r="B198" s="150" t="s">
        <v>100</v>
      </c>
      <c r="C198" s="62">
        <v>300</v>
      </c>
      <c r="D198" s="101"/>
      <c r="E198" s="101"/>
      <c r="F198" s="101"/>
      <c r="G198" s="62"/>
      <c r="H198" s="62"/>
      <c r="I198" s="31"/>
    </row>
    <row r="199" spans="1:9" ht="15.75" thickBot="1">
      <c r="A199" s="27"/>
      <c r="B199" s="28" t="s">
        <v>19</v>
      </c>
      <c r="C199" s="29"/>
      <c r="D199" s="30">
        <f>SUM(D193:D198)</f>
        <v>4</v>
      </c>
      <c r="E199" s="30">
        <f t="shared" ref="E199:H199" si="3">SUM(E193:E198)</f>
        <v>6.09</v>
      </c>
      <c r="F199" s="30">
        <f t="shared" si="3"/>
        <v>61.9</v>
      </c>
      <c r="G199" s="30">
        <f t="shared" si="3"/>
        <v>328.87</v>
      </c>
      <c r="H199" s="30">
        <f t="shared" si="3"/>
        <v>3.5999999999999997E-2</v>
      </c>
      <c r="I199" s="70"/>
    </row>
    <row r="200" spans="1:9" s="17" customFormat="1" ht="15.75">
      <c r="A200" s="219" t="s">
        <v>38</v>
      </c>
      <c r="B200" s="220"/>
      <c r="C200" s="33">
        <v>1646</v>
      </c>
      <c r="D200" s="34">
        <f>SUM(D180+D182+D191+D199)</f>
        <v>41.89</v>
      </c>
      <c r="E200" s="34">
        <f>SUM(E180+E182+E191+E199)</f>
        <v>39.649999999999991</v>
      </c>
      <c r="F200" s="34">
        <f>SUM(F180+F182+F191+F199)</f>
        <v>247.59</v>
      </c>
      <c r="G200" s="33">
        <f>SUM(G180+G182+G191+G199)</f>
        <v>1558.6999999999998</v>
      </c>
      <c r="H200" s="33">
        <f>SUM(H180+H182+H191+H199)</f>
        <v>41.427</v>
      </c>
      <c r="I200" s="67"/>
    </row>
    <row r="201" spans="1:9" s="17" customFormat="1" ht="15.75">
      <c r="A201" s="17" t="s">
        <v>77</v>
      </c>
      <c r="C201" s="36"/>
      <c r="D201" s="37"/>
      <c r="E201" s="37"/>
      <c r="F201" s="37"/>
      <c r="G201" s="36"/>
      <c r="H201" s="36"/>
      <c r="I201" s="68"/>
    </row>
    <row r="202" spans="1:9" s="17" customFormat="1" ht="15.75">
      <c r="A202" s="17" t="s">
        <v>83</v>
      </c>
      <c r="C202" s="36"/>
      <c r="D202" s="37"/>
      <c r="E202" s="37"/>
      <c r="F202" s="37"/>
      <c r="G202" s="36"/>
      <c r="H202" s="36"/>
      <c r="I202" s="68"/>
    </row>
    <row r="203" spans="1:9" s="17" customFormat="1" ht="16.5" thickBot="1">
      <c r="A203" s="17" t="s">
        <v>40</v>
      </c>
      <c r="C203" s="36"/>
      <c r="D203" s="37"/>
      <c r="E203" s="37"/>
      <c r="F203" s="37"/>
      <c r="G203" s="36"/>
      <c r="H203" s="36"/>
      <c r="I203" s="68"/>
    </row>
    <row r="204" spans="1:9" s="17" customFormat="1" ht="1.5" hidden="1" customHeight="1">
      <c r="A204" s="91"/>
      <c r="B204" s="92"/>
      <c r="C204" s="93"/>
      <c r="D204" s="94"/>
      <c r="E204" s="94"/>
      <c r="F204" s="94"/>
      <c r="G204" s="93"/>
      <c r="H204" s="93"/>
      <c r="I204" s="60"/>
    </row>
    <row r="205" spans="1:9" s="17" customFormat="1" ht="12.75" customHeight="1">
      <c r="A205" s="200" t="s">
        <v>3</v>
      </c>
      <c r="B205" s="196" t="s">
        <v>4</v>
      </c>
      <c r="C205" s="202" t="s">
        <v>5</v>
      </c>
      <c r="D205" s="204" t="s">
        <v>6</v>
      </c>
      <c r="E205" s="204"/>
      <c r="F205" s="204"/>
      <c r="G205" s="205" t="s">
        <v>7</v>
      </c>
      <c r="H205" s="196" t="s">
        <v>8</v>
      </c>
      <c r="I205" s="198" t="s">
        <v>9</v>
      </c>
    </row>
    <row r="206" spans="1:9" s="17" customFormat="1" ht="38.25" customHeight="1" thickBot="1">
      <c r="A206" s="201"/>
      <c r="B206" s="197"/>
      <c r="C206" s="203"/>
      <c r="D206" s="16" t="s">
        <v>10</v>
      </c>
      <c r="E206" s="16" t="s">
        <v>11</v>
      </c>
      <c r="F206" s="16" t="s">
        <v>12</v>
      </c>
      <c r="G206" s="206"/>
      <c r="H206" s="197"/>
      <c r="I206" s="199"/>
    </row>
    <row r="207" spans="1:9" s="17" customFormat="1" ht="12" hidden="1" customHeight="1">
      <c r="A207" s="91"/>
      <c r="B207" s="95"/>
      <c r="C207" s="96"/>
      <c r="D207" s="97"/>
      <c r="E207" s="97"/>
      <c r="F207" s="97"/>
      <c r="G207" s="96"/>
      <c r="H207" s="96"/>
      <c r="I207" s="98"/>
    </row>
    <row r="208" spans="1:9" s="17" customFormat="1">
      <c r="A208" s="222" t="s">
        <v>84</v>
      </c>
      <c r="B208" s="223"/>
      <c r="C208" s="223"/>
      <c r="D208" s="223"/>
      <c r="E208" s="223"/>
      <c r="F208" s="223"/>
      <c r="G208" s="223"/>
      <c r="H208" s="223"/>
      <c r="I208" s="224"/>
    </row>
    <row r="209" spans="1:9">
      <c r="A209" s="18" t="s">
        <v>14</v>
      </c>
      <c r="B209" s="160" t="s">
        <v>175</v>
      </c>
      <c r="C209" s="168" t="s">
        <v>15</v>
      </c>
      <c r="D209" s="21">
        <v>3.08</v>
      </c>
      <c r="E209" s="21">
        <v>3.22</v>
      </c>
      <c r="F209" s="21">
        <v>25.54</v>
      </c>
      <c r="G209" s="20">
        <v>142.68</v>
      </c>
      <c r="H209" s="20">
        <v>0</v>
      </c>
      <c r="I209" s="142" t="s">
        <v>141</v>
      </c>
    </row>
    <row r="210" spans="1:9">
      <c r="A210" s="18"/>
      <c r="B210" s="158" t="s">
        <v>108</v>
      </c>
      <c r="C210" s="168" t="s">
        <v>131</v>
      </c>
      <c r="D210" s="21">
        <v>7.71</v>
      </c>
      <c r="E210" s="21">
        <v>5.36</v>
      </c>
      <c r="F210" s="21">
        <v>19.399999999999999</v>
      </c>
      <c r="G210" s="20">
        <v>137.04</v>
      </c>
      <c r="H210" s="20">
        <v>4.3999999999999997E-2</v>
      </c>
      <c r="I210" s="22">
        <v>4</v>
      </c>
    </row>
    <row r="211" spans="1:9">
      <c r="A211" s="18"/>
      <c r="B211" s="160" t="s">
        <v>47</v>
      </c>
      <c r="C211" s="20" t="s">
        <v>16</v>
      </c>
      <c r="D211" s="21">
        <v>0.05</v>
      </c>
      <c r="E211" s="21">
        <v>0</v>
      </c>
      <c r="F211" s="21">
        <v>10.08</v>
      </c>
      <c r="G211" s="20">
        <v>38.770000000000003</v>
      </c>
      <c r="H211" s="20">
        <v>3.5999999999999997E-2</v>
      </c>
      <c r="I211" s="22">
        <v>392.2</v>
      </c>
    </row>
    <row r="212" spans="1:9" ht="15">
      <c r="A212" s="18"/>
      <c r="B212" s="23" t="s">
        <v>19</v>
      </c>
      <c r="C212" s="24"/>
      <c r="D212" s="25">
        <f>SUM(D209:D211)</f>
        <v>10.84</v>
      </c>
      <c r="E212" s="25">
        <f>SUM(E209:E211)</f>
        <v>8.58</v>
      </c>
      <c r="F212" s="25">
        <f>SUM(F209:F211)</f>
        <v>55.019999999999996</v>
      </c>
      <c r="G212" s="24">
        <f>SUM(G209+G210+G211)</f>
        <v>318.49</v>
      </c>
      <c r="H212" s="24">
        <f>SUM(H209:H211)</f>
        <v>7.9999999999999988E-2</v>
      </c>
      <c r="I212" s="55"/>
    </row>
    <row r="213" spans="1:9">
      <c r="A213" s="18" t="s">
        <v>20</v>
      </c>
      <c r="B213" s="158" t="s">
        <v>109</v>
      </c>
      <c r="C213" s="20" t="s">
        <v>21</v>
      </c>
      <c r="D213" s="21">
        <v>0.06</v>
      </c>
      <c r="E213" s="21">
        <v>0.01</v>
      </c>
      <c r="F213" s="21">
        <v>17.3</v>
      </c>
      <c r="G213" s="20">
        <v>70</v>
      </c>
      <c r="H213" s="20">
        <v>39</v>
      </c>
      <c r="I213" s="22">
        <v>7</v>
      </c>
    </row>
    <row r="214" spans="1:9">
      <c r="A214" s="18"/>
      <c r="B214" s="144" t="s">
        <v>43</v>
      </c>
      <c r="C214" s="20">
        <v>100</v>
      </c>
      <c r="D214" s="21">
        <v>1.5</v>
      </c>
      <c r="E214" s="21">
        <v>0.1</v>
      </c>
      <c r="F214" s="21">
        <v>21</v>
      </c>
      <c r="G214" s="20">
        <v>83</v>
      </c>
      <c r="H214" s="20">
        <v>10</v>
      </c>
      <c r="I214" s="22">
        <v>3683</v>
      </c>
    </row>
    <row r="215" spans="1:9" ht="15">
      <c r="A215" s="18"/>
      <c r="B215" s="23" t="s">
        <v>19</v>
      </c>
      <c r="C215" s="24"/>
      <c r="D215" s="25">
        <f>SUM(D213:D214)</f>
        <v>1.56</v>
      </c>
      <c r="E215" s="25">
        <f>SUM(E213:E214)</f>
        <v>0.11</v>
      </c>
      <c r="F215" s="25">
        <f>SUM(F213:F214)</f>
        <v>38.299999999999997</v>
      </c>
      <c r="G215" s="24">
        <f>SUM(G213:G214)</f>
        <v>153</v>
      </c>
      <c r="H215" s="24">
        <f>SUM(H213:H214)</f>
        <v>49</v>
      </c>
      <c r="I215" s="22"/>
    </row>
    <row r="216" spans="1:9">
      <c r="A216" s="18" t="s">
        <v>22</v>
      </c>
      <c r="B216" s="158" t="s">
        <v>165</v>
      </c>
      <c r="C216" s="20">
        <v>50</v>
      </c>
      <c r="D216" s="21">
        <v>0.95</v>
      </c>
      <c r="E216" s="21">
        <v>4.5</v>
      </c>
      <c r="F216" s="21">
        <v>3.9</v>
      </c>
      <c r="G216" s="20">
        <v>60</v>
      </c>
      <c r="H216" s="20">
        <v>3.5</v>
      </c>
      <c r="I216" s="22">
        <v>121</v>
      </c>
    </row>
    <row r="217" spans="1:9" ht="25.5">
      <c r="A217" s="18"/>
      <c r="B217" s="158" t="s">
        <v>138</v>
      </c>
      <c r="C217" s="157" t="s">
        <v>101</v>
      </c>
      <c r="D217" s="21">
        <v>4.2</v>
      </c>
      <c r="E217" s="21">
        <v>5.34</v>
      </c>
      <c r="F217" s="21">
        <v>18.52</v>
      </c>
      <c r="G217" s="20">
        <v>134.66</v>
      </c>
      <c r="H217" s="20">
        <v>0.10299999999999999</v>
      </c>
      <c r="I217" s="142" t="s">
        <v>139</v>
      </c>
    </row>
    <row r="218" spans="1:9">
      <c r="A218" s="18"/>
      <c r="B218" s="158" t="s">
        <v>180</v>
      </c>
      <c r="C218" s="20" t="s">
        <v>24</v>
      </c>
      <c r="D218" s="21">
        <v>4.7699999999999996</v>
      </c>
      <c r="E218" s="21">
        <v>5.48</v>
      </c>
      <c r="F218" s="21">
        <v>6.03</v>
      </c>
      <c r="G218" s="20">
        <v>92.75</v>
      </c>
      <c r="H218" s="20">
        <v>0.26600000000000001</v>
      </c>
      <c r="I218" s="142" t="s">
        <v>140</v>
      </c>
    </row>
    <row r="219" spans="1:9">
      <c r="A219" s="18"/>
      <c r="B219" s="19" t="s">
        <v>85</v>
      </c>
      <c r="C219" s="20">
        <v>30</v>
      </c>
      <c r="D219" s="21">
        <v>0.42</v>
      </c>
      <c r="E219" s="21">
        <v>1.5</v>
      </c>
      <c r="F219" s="21">
        <v>1.76</v>
      </c>
      <c r="G219" s="20">
        <v>22.23</v>
      </c>
      <c r="H219" s="20">
        <v>1.2E-2</v>
      </c>
      <c r="I219" s="22">
        <v>354</v>
      </c>
    </row>
    <row r="220" spans="1:9">
      <c r="A220" s="18"/>
      <c r="B220" s="158" t="s">
        <v>106</v>
      </c>
      <c r="C220" s="20">
        <v>150</v>
      </c>
      <c r="D220" s="21">
        <v>6</v>
      </c>
      <c r="E220" s="21">
        <v>4.34</v>
      </c>
      <c r="F220" s="21">
        <v>36.630000000000003</v>
      </c>
      <c r="G220" s="20">
        <v>209.26</v>
      </c>
      <c r="H220" s="20">
        <v>0</v>
      </c>
      <c r="I220" s="22">
        <v>204</v>
      </c>
    </row>
    <row r="221" spans="1:9">
      <c r="A221" s="99"/>
      <c r="B221" s="49" t="s">
        <v>70</v>
      </c>
      <c r="C221" s="50" t="s">
        <v>16</v>
      </c>
      <c r="D221" s="52">
        <v>0.86</v>
      </c>
      <c r="E221" s="52">
        <v>0.04</v>
      </c>
      <c r="F221" s="52">
        <v>37.19</v>
      </c>
      <c r="G221" s="50">
        <v>155.47999999999999</v>
      </c>
      <c r="H221" s="50">
        <v>0.79200000000000004</v>
      </c>
      <c r="I221" s="53">
        <v>379</v>
      </c>
    </row>
    <row r="222" spans="1:9" ht="13.5" thickBot="1">
      <c r="A222" s="18"/>
      <c r="B222" s="161" t="s">
        <v>160</v>
      </c>
      <c r="C222" s="20" t="s">
        <v>25</v>
      </c>
      <c r="D222" s="21">
        <v>2.4</v>
      </c>
      <c r="E222" s="21">
        <v>0.3</v>
      </c>
      <c r="F222" s="21">
        <v>14.5</v>
      </c>
      <c r="G222" s="20">
        <v>71</v>
      </c>
      <c r="H222" s="20">
        <v>0</v>
      </c>
      <c r="I222" s="22" t="s">
        <v>30</v>
      </c>
    </row>
    <row r="223" spans="1:9" ht="13.5" thickBot="1">
      <c r="A223" s="18"/>
      <c r="B223" s="144" t="s">
        <v>28</v>
      </c>
      <c r="C223" s="20">
        <v>30</v>
      </c>
      <c r="D223" s="145">
        <v>2</v>
      </c>
      <c r="E223" s="146">
        <v>0.4</v>
      </c>
      <c r="F223" s="146">
        <v>10</v>
      </c>
      <c r="G223" s="146">
        <v>50</v>
      </c>
      <c r="H223" s="20">
        <v>0</v>
      </c>
      <c r="I223" s="22" t="s">
        <v>29</v>
      </c>
    </row>
    <row r="224" spans="1:9" ht="15">
      <c r="A224" s="18"/>
      <c r="B224" s="23" t="s">
        <v>19</v>
      </c>
      <c r="C224" s="24"/>
      <c r="D224" s="25">
        <f>SUM(D216:D223)</f>
        <v>21.599999999999998</v>
      </c>
      <c r="E224" s="25">
        <f>SUM(E216:E223)</f>
        <v>21.9</v>
      </c>
      <c r="F224" s="25">
        <f>SUM(F216:F223)</f>
        <v>128.53</v>
      </c>
      <c r="G224" s="24">
        <f>SUM(G216:G223)</f>
        <v>795.38</v>
      </c>
      <c r="H224" s="24">
        <f>SUM(H216:H223)</f>
        <v>4.673</v>
      </c>
      <c r="I224" s="55"/>
    </row>
    <row r="225" spans="1:9" ht="48.75" customHeight="1">
      <c r="A225" s="18"/>
      <c r="B225" s="23" t="s">
        <v>190</v>
      </c>
      <c r="C225" s="24">
        <v>50</v>
      </c>
      <c r="D225" s="25">
        <v>2.4</v>
      </c>
      <c r="E225" s="25">
        <v>0.4</v>
      </c>
      <c r="F225" s="25">
        <v>14.2</v>
      </c>
      <c r="G225" s="24">
        <v>50</v>
      </c>
      <c r="H225" s="24"/>
      <c r="I225" s="162" t="s">
        <v>107</v>
      </c>
    </row>
    <row r="226" spans="1:9">
      <c r="A226" s="18" t="s">
        <v>31</v>
      </c>
      <c r="B226" s="158" t="s">
        <v>125</v>
      </c>
      <c r="C226" s="168" t="s">
        <v>193</v>
      </c>
      <c r="D226" s="21">
        <v>8.9499999999999993</v>
      </c>
      <c r="E226" s="21">
        <v>12.55</v>
      </c>
      <c r="F226" s="21">
        <v>27.27</v>
      </c>
      <c r="G226" s="20">
        <v>268.2</v>
      </c>
      <c r="H226" s="20">
        <v>22.98</v>
      </c>
      <c r="I226" s="142">
        <v>150</v>
      </c>
    </row>
    <row r="227" spans="1:9" hidden="1">
      <c r="A227" s="18"/>
      <c r="B227" s="158"/>
      <c r="C227" s="20"/>
      <c r="D227" s="21"/>
      <c r="E227" s="21"/>
      <c r="F227" s="21"/>
      <c r="G227" s="20"/>
      <c r="H227" s="20"/>
      <c r="I227" s="22"/>
    </row>
    <row r="228" spans="1:9">
      <c r="A228" s="18"/>
      <c r="B228" s="161" t="s">
        <v>160</v>
      </c>
      <c r="C228" s="20" t="s">
        <v>32</v>
      </c>
      <c r="D228" s="21">
        <v>1.2</v>
      </c>
      <c r="E228" s="21">
        <v>0.15</v>
      </c>
      <c r="F228" s="21">
        <v>7.5</v>
      </c>
      <c r="G228" s="20">
        <v>35</v>
      </c>
      <c r="H228" s="20">
        <v>0</v>
      </c>
      <c r="I228" s="22">
        <v>701</v>
      </c>
    </row>
    <row r="229" spans="1:9" hidden="1">
      <c r="A229" s="18"/>
      <c r="B229" s="19" t="s">
        <v>35</v>
      </c>
      <c r="C229" s="20" t="s">
        <v>36</v>
      </c>
      <c r="D229" s="21">
        <v>0</v>
      </c>
      <c r="E229" s="21">
        <v>0</v>
      </c>
      <c r="F229" s="21">
        <v>0</v>
      </c>
      <c r="G229" s="20">
        <v>0</v>
      </c>
      <c r="H229" s="20">
        <v>0</v>
      </c>
      <c r="I229" s="22" t="s">
        <v>37</v>
      </c>
    </row>
    <row r="230" spans="1:9">
      <c r="A230" s="27"/>
      <c r="B230" s="169" t="s">
        <v>47</v>
      </c>
      <c r="C230" s="62" t="s">
        <v>16</v>
      </c>
      <c r="D230" s="101">
        <v>0.05</v>
      </c>
      <c r="E230" s="101">
        <v>0</v>
      </c>
      <c r="F230" s="101">
        <v>10.08</v>
      </c>
      <c r="G230" s="62">
        <v>38.770000000000003</v>
      </c>
      <c r="H230" s="62">
        <v>3.5999999999999997E-2</v>
      </c>
      <c r="I230" s="31" t="s">
        <v>80</v>
      </c>
    </row>
    <row r="231" spans="1:9" ht="13.5" thickBot="1">
      <c r="A231" s="155"/>
      <c r="B231" s="150" t="s">
        <v>100</v>
      </c>
      <c r="C231" s="62">
        <v>300</v>
      </c>
      <c r="D231" s="153"/>
      <c r="E231" s="153"/>
      <c r="F231" s="153"/>
      <c r="G231" s="152"/>
      <c r="H231" s="152"/>
      <c r="I231" s="154"/>
    </row>
    <row r="232" spans="1:9" ht="15.75" thickBot="1">
      <c r="A232" s="102"/>
      <c r="B232" s="103" t="s">
        <v>19</v>
      </c>
      <c r="C232" s="104"/>
      <c r="D232" s="105">
        <f>SUM(D226:D231)</f>
        <v>10.199999999999999</v>
      </c>
      <c r="E232" s="105">
        <f t="shared" ref="E232:H232" si="4">SUM(E226:E231)</f>
        <v>12.700000000000001</v>
      </c>
      <c r="F232" s="105">
        <f t="shared" si="4"/>
        <v>44.849999999999994</v>
      </c>
      <c r="G232" s="105">
        <f t="shared" si="4"/>
        <v>341.96999999999997</v>
      </c>
      <c r="H232" s="105">
        <f t="shared" si="4"/>
        <v>23.016000000000002</v>
      </c>
      <c r="I232" s="106"/>
    </row>
    <row r="233" spans="1:9" s="17" customFormat="1" ht="15.75">
      <c r="A233" s="219" t="s">
        <v>38</v>
      </c>
      <c r="B233" s="220"/>
      <c r="C233" s="33">
        <v>1746</v>
      </c>
      <c r="D233" s="34">
        <f>SUM(D212+D215+D224+D232)</f>
        <v>44.2</v>
      </c>
      <c r="E233" s="34">
        <f>SUM(E212+E215+E224+E232)</f>
        <v>43.29</v>
      </c>
      <c r="F233" s="34">
        <f>SUM(F212+F215+F224+F232)</f>
        <v>266.7</v>
      </c>
      <c r="G233" s="32">
        <f>SUM(G212+G215+G224+G232)</f>
        <v>1608.84</v>
      </c>
      <c r="H233" s="32">
        <f>SUM(H212+H215+H224+H230)</f>
        <v>53.789000000000001</v>
      </c>
      <c r="I233" s="107"/>
    </row>
    <row r="234" spans="1:9" s="17" customFormat="1" ht="15.75">
      <c r="A234" s="38"/>
      <c r="B234" s="38"/>
      <c r="C234" s="36"/>
      <c r="D234" s="37"/>
      <c r="E234" s="37"/>
      <c r="F234" s="37"/>
      <c r="G234" s="38"/>
      <c r="H234" s="38"/>
      <c r="I234" s="38"/>
    </row>
    <row r="235" spans="1:9" s="17" customFormat="1" ht="15.75">
      <c r="A235" s="38"/>
      <c r="B235" s="38"/>
      <c r="C235" s="36"/>
      <c r="D235" s="37"/>
      <c r="E235" s="37"/>
      <c r="F235" s="37"/>
      <c r="G235" s="38"/>
      <c r="H235" s="38"/>
      <c r="I235" s="38"/>
    </row>
    <row r="236" spans="1:9" s="17" customFormat="1" ht="15.75">
      <c r="A236" s="17" t="s">
        <v>77</v>
      </c>
      <c r="C236" s="36"/>
      <c r="D236" s="37"/>
      <c r="E236" s="37"/>
      <c r="F236" s="37"/>
      <c r="G236" s="38"/>
      <c r="H236" s="38"/>
      <c r="I236" s="38"/>
    </row>
    <row r="237" spans="1:9" s="17" customFormat="1" ht="15.75">
      <c r="A237" s="17" t="s">
        <v>86</v>
      </c>
      <c r="C237" s="36"/>
      <c r="D237" s="37"/>
      <c r="E237" s="37"/>
      <c r="F237" s="37"/>
      <c r="G237" s="38"/>
      <c r="H237" s="38"/>
      <c r="I237" s="38"/>
    </row>
    <row r="238" spans="1:9" s="17" customFormat="1" ht="15.75">
      <c r="A238" s="17" t="s">
        <v>40</v>
      </c>
      <c r="C238" s="36"/>
      <c r="D238" s="37"/>
      <c r="E238" s="37"/>
      <c r="F238" s="37"/>
      <c r="G238" s="38"/>
      <c r="H238" s="38"/>
      <c r="I238" s="38"/>
    </row>
    <row r="239" spans="1:9" s="17" customFormat="1" ht="12.75" customHeight="1">
      <c r="A239" s="200" t="s">
        <v>3</v>
      </c>
      <c r="B239" s="196" t="s">
        <v>4</v>
      </c>
      <c r="C239" s="202" t="s">
        <v>5</v>
      </c>
      <c r="D239" s="204" t="s">
        <v>6</v>
      </c>
      <c r="E239" s="204"/>
      <c r="F239" s="204"/>
      <c r="G239" s="205" t="s">
        <v>7</v>
      </c>
      <c r="H239" s="196" t="s">
        <v>8</v>
      </c>
      <c r="I239" s="198" t="s">
        <v>9</v>
      </c>
    </row>
    <row r="240" spans="1:9" s="17" customFormat="1" ht="41.25" customHeight="1" thickBot="1">
      <c r="A240" s="201"/>
      <c r="B240" s="197"/>
      <c r="C240" s="203"/>
      <c r="D240" s="16" t="s">
        <v>10</v>
      </c>
      <c r="E240" s="16" t="s">
        <v>11</v>
      </c>
      <c r="F240" s="16" t="s">
        <v>12</v>
      </c>
      <c r="G240" s="206"/>
      <c r="H240" s="197"/>
      <c r="I240" s="199"/>
    </row>
    <row r="241" spans="1:9" s="17" customFormat="1" ht="15.75" hidden="1">
      <c r="A241" s="91"/>
      <c r="B241" s="95"/>
      <c r="C241" s="96"/>
      <c r="D241" s="97"/>
      <c r="E241" s="97"/>
      <c r="F241" s="97"/>
      <c r="G241" s="95"/>
      <c r="H241" s="95"/>
      <c r="I241" s="108"/>
    </row>
    <row r="242" spans="1:9" s="17" customFormat="1">
      <c r="A242" s="222" t="s">
        <v>87</v>
      </c>
      <c r="B242" s="223"/>
      <c r="C242" s="223"/>
      <c r="D242" s="223"/>
      <c r="E242" s="223"/>
      <c r="F242" s="223"/>
      <c r="G242" s="223"/>
      <c r="H242" s="223"/>
      <c r="I242" s="224"/>
    </row>
    <row r="243" spans="1:9">
      <c r="A243" s="18" t="s">
        <v>14</v>
      </c>
      <c r="B243" s="159" t="s">
        <v>136</v>
      </c>
      <c r="C243" s="168" t="s">
        <v>15</v>
      </c>
      <c r="D243" s="21">
        <v>3.46</v>
      </c>
      <c r="E243" s="21">
        <v>4.4400000000000004</v>
      </c>
      <c r="F243" s="21">
        <v>35.5</v>
      </c>
      <c r="G243" s="20">
        <v>195</v>
      </c>
      <c r="H243" s="20">
        <v>0</v>
      </c>
      <c r="I243" s="142" t="s">
        <v>137</v>
      </c>
    </row>
    <row r="244" spans="1:9">
      <c r="A244" s="18"/>
      <c r="B244" s="160" t="s">
        <v>133</v>
      </c>
      <c r="C244" s="20" t="s">
        <v>88</v>
      </c>
      <c r="D244" s="21">
        <v>3.25</v>
      </c>
      <c r="E244" s="21">
        <v>3.46</v>
      </c>
      <c r="F244" s="21">
        <v>28.94</v>
      </c>
      <c r="G244" s="20">
        <v>150.5</v>
      </c>
      <c r="H244" s="20">
        <v>0.32</v>
      </c>
      <c r="I244" s="22">
        <v>2</v>
      </c>
    </row>
    <row r="245" spans="1:9">
      <c r="A245" s="18"/>
      <c r="B245" s="160" t="s">
        <v>142</v>
      </c>
      <c r="C245" s="20" t="s">
        <v>16</v>
      </c>
      <c r="D245" s="21">
        <v>0.05</v>
      </c>
      <c r="E245" s="21">
        <v>0</v>
      </c>
      <c r="F245" s="21">
        <v>10.08</v>
      </c>
      <c r="G245" s="20">
        <v>38.770000000000003</v>
      </c>
      <c r="H245" s="20">
        <v>3.5999999999999997E-2</v>
      </c>
      <c r="I245" s="22">
        <v>392.2</v>
      </c>
    </row>
    <row r="246" spans="1:9" ht="15">
      <c r="A246" s="18"/>
      <c r="B246" s="23" t="s">
        <v>19</v>
      </c>
      <c r="C246" s="24"/>
      <c r="D246" s="25">
        <f>SUM(D243:D245)</f>
        <v>6.76</v>
      </c>
      <c r="E246" s="25">
        <f>SUM(E243:E245)</f>
        <v>7.9</v>
      </c>
      <c r="F246" s="25">
        <f>SUM(F243:F245)</f>
        <v>74.52</v>
      </c>
      <c r="G246" s="24">
        <f>SUM(G243:G245)</f>
        <v>384.27</v>
      </c>
      <c r="H246" s="24">
        <f>SUM(H243:H245)</f>
        <v>0.35599999999999998</v>
      </c>
      <c r="I246" s="22"/>
    </row>
    <row r="247" spans="1:9">
      <c r="A247" s="18" t="s">
        <v>20</v>
      </c>
      <c r="B247" s="160" t="s">
        <v>89</v>
      </c>
      <c r="C247" s="20" t="s">
        <v>21</v>
      </c>
      <c r="D247" s="21">
        <v>0.51</v>
      </c>
      <c r="E247" s="21">
        <v>0.21</v>
      </c>
      <c r="F247" s="21">
        <v>14.73</v>
      </c>
      <c r="G247" s="20">
        <v>71.02</v>
      </c>
      <c r="H247" s="20">
        <v>150</v>
      </c>
      <c r="I247" s="22">
        <v>398</v>
      </c>
    </row>
    <row r="248" spans="1:9">
      <c r="A248" s="18"/>
      <c r="B248" s="167" t="s">
        <v>123</v>
      </c>
      <c r="C248" s="20">
        <v>100</v>
      </c>
      <c r="D248" s="21">
        <v>0.4</v>
      </c>
      <c r="E248" s="21">
        <v>0.4</v>
      </c>
      <c r="F248" s="21">
        <v>10.199999999999999</v>
      </c>
      <c r="G248" s="20">
        <v>46</v>
      </c>
      <c r="H248" s="20">
        <v>10</v>
      </c>
      <c r="I248" s="22">
        <v>3681</v>
      </c>
    </row>
    <row r="249" spans="1:9" ht="15">
      <c r="A249" s="18"/>
      <c r="B249" s="23" t="s">
        <v>19</v>
      </c>
      <c r="C249" s="24"/>
      <c r="D249" s="25">
        <f>SUM(D247+D248)</f>
        <v>0.91</v>
      </c>
      <c r="E249" s="25">
        <f>SUM(E247+E248)</f>
        <v>0.61</v>
      </c>
      <c r="F249" s="25">
        <f>SUM(F247+F248)</f>
        <v>24.93</v>
      </c>
      <c r="G249" s="24">
        <f>SUM(G247+G248)</f>
        <v>117.02</v>
      </c>
      <c r="H249" s="24">
        <f>SUM(H247+H248)</f>
        <v>160</v>
      </c>
      <c r="I249" s="22"/>
    </row>
    <row r="250" spans="1:9">
      <c r="A250" s="18" t="s">
        <v>22</v>
      </c>
      <c r="B250" s="158" t="s">
        <v>162</v>
      </c>
      <c r="C250" s="20" t="s">
        <v>44</v>
      </c>
      <c r="D250" s="21">
        <v>0.4</v>
      </c>
      <c r="E250" s="21">
        <v>0.05</v>
      </c>
      <c r="F250" s="21">
        <v>1.25</v>
      </c>
      <c r="G250" s="20">
        <v>7</v>
      </c>
      <c r="H250" s="20">
        <v>5</v>
      </c>
      <c r="I250" s="22">
        <v>71</v>
      </c>
    </row>
    <row r="251" spans="1:9" ht="25.5">
      <c r="A251" s="18"/>
      <c r="B251" s="158" t="s">
        <v>132</v>
      </c>
      <c r="C251" s="168" t="s">
        <v>23</v>
      </c>
      <c r="D251" s="21">
        <v>6.88</v>
      </c>
      <c r="E251" s="21">
        <v>6.98</v>
      </c>
      <c r="F251" s="21">
        <v>11.42</v>
      </c>
      <c r="G251" s="20">
        <v>158.36000000000001</v>
      </c>
      <c r="H251" s="20">
        <v>15.3</v>
      </c>
      <c r="I251" s="22">
        <v>81</v>
      </c>
    </row>
    <row r="252" spans="1:9">
      <c r="A252" s="18"/>
      <c r="B252" s="158" t="s">
        <v>176</v>
      </c>
      <c r="C252" s="20">
        <v>200</v>
      </c>
      <c r="D252" s="21">
        <v>11.91</v>
      </c>
      <c r="E252" s="21">
        <v>16.88</v>
      </c>
      <c r="F252" s="21">
        <v>70.63</v>
      </c>
      <c r="G252" s="20">
        <v>246.87</v>
      </c>
      <c r="H252" s="20">
        <v>80.13</v>
      </c>
      <c r="I252" s="22">
        <v>337</v>
      </c>
    </row>
    <row r="253" spans="1:9" ht="15" hidden="1" customHeight="1">
      <c r="A253" s="18"/>
      <c r="B253" s="144"/>
      <c r="C253" s="20"/>
      <c r="D253" s="21"/>
      <c r="E253" s="21"/>
      <c r="F253" s="21"/>
      <c r="G253" s="20"/>
      <c r="H253" s="20"/>
      <c r="I253" s="22"/>
    </row>
    <row r="254" spans="1:9">
      <c r="A254" s="18"/>
      <c r="B254" s="19" t="s">
        <v>27</v>
      </c>
      <c r="C254" s="20" t="s">
        <v>16</v>
      </c>
      <c r="D254" s="21">
        <v>0.09</v>
      </c>
      <c r="E254" s="21">
        <v>0</v>
      </c>
      <c r="F254" s="21">
        <v>14.69</v>
      </c>
      <c r="G254" s="20">
        <v>55.94</v>
      </c>
      <c r="H254" s="20">
        <v>0</v>
      </c>
      <c r="I254" s="22">
        <v>377</v>
      </c>
    </row>
    <row r="255" spans="1:9" ht="13.5" thickBot="1">
      <c r="A255" s="18"/>
      <c r="B255" s="161" t="s">
        <v>160</v>
      </c>
      <c r="C255" s="20" t="s">
        <v>25</v>
      </c>
      <c r="D255" s="21">
        <v>2.4</v>
      </c>
      <c r="E255" s="21">
        <v>0.3</v>
      </c>
      <c r="F255" s="21">
        <v>14.5</v>
      </c>
      <c r="G255" s="20">
        <v>71</v>
      </c>
      <c r="H255" s="20">
        <v>0</v>
      </c>
      <c r="I255" s="22" t="s">
        <v>30</v>
      </c>
    </row>
    <row r="256" spans="1:9" ht="13.5" thickBot="1">
      <c r="A256" s="18"/>
      <c r="B256" s="144" t="s">
        <v>28</v>
      </c>
      <c r="C256" s="20">
        <v>30</v>
      </c>
      <c r="D256" s="145">
        <v>2</v>
      </c>
      <c r="E256" s="146">
        <v>0.4</v>
      </c>
      <c r="F256" s="146">
        <v>10</v>
      </c>
      <c r="G256" s="146">
        <v>50</v>
      </c>
      <c r="H256" s="20">
        <v>0</v>
      </c>
      <c r="I256" s="22" t="s">
        <v>29</v>
      </c>
    </row>
    <row r="257" spans="1:9" ht="15">
      <c r="A257" s="18"/>
      <c r="B257" s="23" t="s">
        <v>19</v>
      </c>
      <c r="C257" s="24"/>
      <c r="D257" s="25">
        <f>SUM(D250:D256)</f>
        <v>23.68</v>
      </c>
      <c r="E257" s="25">
        <f>SUM(E250:E256)</f>
        <v>24.61</v>
      </c>
      <c r="F257" s="25">
        <f>SUM(F250:F256)</f>
        <v>122.49</v>
      </c>
      <c r="G257" s="24">
        <f>SUM(G250:G256)</f>
        <v>589.17000000000007</v>
      </c>
      <c r="H257" s="24">
        <f>SUM(H250:H256)</f>
        <v>100.42999999999999</v>
      </c>
      <c r="I257" s="22"/>
    </row>
    <row r="258" spans="1:9" ht="48" customHeight="1">
      <c r="A258" s="18"/>
      <c r="B258" s="23" t="s">
        <v>190</v>
      </c>
      <c r="C258" s="24">
        <v>50</v>
      </c>
      <c r="D258" s="25">
        <v>2.4</v>
      </c>
      <c r="E258" s="25">
        <v>0.4</v>
      </c>
      <c r="F258" s="25">
        <v>14.2</v>
      </c>
      <c r="G258" s="24">
        <v>50</v>
      </c>
      <c r="H258" s="24"/>
      <c r="I258" s="162" t="s">
        <v>107</v>
      </c>
    </row>
    <row r="259" spans="1:9">
      <c r="A259" s="18" t="s">
        <v>31</v>
      </c>
      <c r="B259" s="158" t="s">
        <v>177</v>
      </c>
      <c r="C259" s="168">
        <v>60</v>
      </c>
      <c r="D259" s="21">
        <v>10.29</v>
      </c>
      <c r="E259" s="21">
        <v>9.19</v>
      </c>
      <c r="F259" s="21">
        <v>6.82</v>
      </c>
      <c r="G259" s="20">
        <v>151.66999999999999</v>
      </c>
      <c r="H259" s="20">
        <v>0.33600000000000002</v>
      </c>
      <c r="I259" s="22">
        <v>308</v>
      </c>
    </row>
    <row r="260" spans="1:9">
      <c r="A260" s="18"/>
      <c r="B260" s="158" t="s">
        <v>178</v>
      </c>
      <c r="C260" s="168">
        <v>15</v>
      </c>
      <c r="D260" s="21">
        <v>0.31</v>
      </c>
      <c r="E260" s="21">
        <v>0.05</v>
      </c>
      <c r="F260" s="21">
        <v>1.56</v>
      </c>
      <c r="G260" s="20">
        <v>8.09</v>
      </c>
      <c r="H260" s="62">
        <v>0.66900000000000004</v>
      </c>
      <c r="I260" s="31">
        <v>12</v>
      </c>
    </row>
    <row r="261" spans="1:9">
      <c r="A261" s="18"/>
      <c r="B261" s="160" t="s">
        <v>198</v>
      </c>
      <c r="C261" s="168">
        <v>30</v>
      </c>
      <c r="D261" s="21">
        <v>2.36</v>
      </c>
      <c r="E261" s="21">
        <v>1.88</v>
      </c>
      <c r="F261" s="21">
        <v>30</v>
      </c>
      <c r="G261" s="20">
        <v>146.4</v>
      </c>
      <c r="H261" s="62">
        <v>0</v>
      </c>
      <c r="I261" s="31">
        <v>702.1</v>
      </c>
    </row>
    <row r="262" spans="1:9" s="172" customFormat="1">
      <c r="A262" s="170"/>
      <c r="B262" s="182" t="s">
        <v>142</v>
      </c>
      <c r="C262" s="171" t="s">
        <v>16</v>
      </c>
      <c r="D262" s="173">
        <v>0.05</v>
      </c>
      <c r="E262" s="173">
        <v>0</v>
      </c>
      <c r="F262" s="173">
        <v>10.08</v>
      </c>
      <c r="G262" s="173">
        <v>38.770000000000003</v>
      </c>
      <c r="H262" s="174">
        <v>3.5999999999999997E-2</v>
      </c>
      <c r="I262" s="175">
        <v>392.2</v>
      </c>
    </row>
    <row r="263" spans="1:9">
      <c r="A263" s="18"/>
      <c r="B263" s="161" t="s">
        <v>160</v>
      </c>
      <c r="C263" s="20" t="s">
        <v>32</v>
      </c>
      <c r="D263" s="21">
        <v>1.2</v>
      </c>
      <c r="E263" s="21">
        <v>0.15</v>
      </c>
      <c r="F263" s="21">
        <v>7.5</v>
      </c>
      <c r="G263" s="20">
        <v>35</v>
      </c>
      <c r="H263" s="20">
        <v>0</v>
      </c>
      <c r="I263" s="22">
        <v>701</v>
      </c>
    </row>
    <row r="264" spans="1:9" hidden="1">
      <c r="A264" s="27"/>
      <c r="B264" s="100" t="s">
        <v>71</v>
      </c>
      <c r="C264" s="62" t="s">
        <v>36</v>
      </c>
      <c r="D264" s="101">
        <v>0</v>
      </c>
      <c r="E264" s="101">
        <v>0</v>
      </c>
      <c r="F264" s="101">
        <v>0</v>
      </c>
      <c r="G264" s="62">
        <v>0</v>
      </c>
      <c r="H264" s="62">
        <v>0</v>
      </c>
      <c r="I264" s="31" t="s">
        <v>72</v>
      </c>
    </row>
    <row r="265" spans="1:9" ht="13.5" thickBot="1">
      <c r="A265" s="155"/>
      <c r="B265" s="150" t="s">
        <v>100</v>
      </c>
      <c r="C265" s="62">
        <v>300</v>
      </c>
      <c r="D265" s="153"/>
      <c r="E265" s="153"/>
      <c r="F265" s="153"/>
      <c r="G265" s="152"/>
      <c r="H265" s="152"/>
      <c r="I265" s="154"/>
    </row>
    <row r="266" spans="1:9" ht="15">
      <c r="A266" s="102"/>
      <c r="B266" s="103" t="s">
        <v>19</v>
      </c>
      <c r="C266" s="104"/>
      <c r="D266" s="105">
        <f>SUM(D259:D265)</f>
        <v>14.209999999999999</v>
      </c>
      <c r="E266" s="105">
        <f>SUM(E259:E265)</f>
        <v>11.270000000000001</v>
      </c>
      <c r="F266" s="105">
        <f>SUM(F259:F265)</f>
        <v>55.96</v>
      </c>
      <c r="G266" s="104">
        <f>SUM(G259:G265)</f>
        <v>379.92999999999995</v>
      </c>
      <c r="H266" s="104">
        <f>SUM(H259:H265)</f>
        <v>1.0410000000000001</v>
      </c>
      <c r="I266" s="109"/>
    </row>
    <row r="267" spans="1:9" s="17" customFormat="1" ht="15.75">
      <c r="A267" s="225" t="s">
        <v>38</v>
      </c>
      <c r="B267" s="226"/>
      <c r="C267" s="110">
        <v>1676</v>
      </c>
      <c r="D267" s="111">
        <f>SUM(D246+D249+D257+D266)</f>
        <v>45.56</v>
      </c>
      <c r="E267" s="111">
        <f>SUM(E246+E249+E257+E266)</f>
        <v>44.39</v>
      </c>
      <c r="F267" s="111">
        <f>SUM(F246+F249+F257+F264+F266)</f>
        <v>277.89999999999998</v>
      </c>
      <c r="G267" s="110">
        <f>SUM(G246+G249+G257+G266)</f>
        <v>1470.3899999999999</v>
      </c>
      <c r="H267" s="110">
        <f>SUM(H246+H249+H257+H266)</f>
        <v>261.827</v>
      </c>
      <c r="I267" s="112"/>
    </row>
    <row r="268" spans="1:9" s="17" customFormat="1" ht="15.75">
      <c r="A268" s="38"/>
      <c r="B268" s="38"/>
      <c r="C268" s="36"/>
      <c r="D268" s="37"/>
      <c r="E268" s="37"/>
      <c r="F268" s="37"/>
      <c r="G268" s="36"/>
      <c r="H268" s="36"/>
      <c r="I268" s="68"/>
    </row>
    <row r="269" spans="1:9" s="17" customFormat="1" ht="15.75">
      <c r="A269" s="17" t="s">
        <v>77</v>
      </c>
      <c r="C269" s="36"/>
      <c r="D269" s="37"/>
      <c r="E269" s="37"/>
      <c r="F269" s="37"/>
      <c r="G269" s="36"/>
      <c r="H269" s="36"/>
      <c r="I269" s="68"/>
    </row>
    <row r="270" spans="1:9" s="17" customFormat="1" ht="15.75">
      <c r="A270" s="17" t="s">
        <v>90</v>
      </c>
      <c r="C270" s="36"/>
      <c r="D270" s="37"/>
      <c r="E270" s="37"/>
      <c r="F270" s="37"/>
      <c r="G270" s="36"/>
      <c r="H270" s="36"/>
      <c r="I270" s="68"/>
    </row>
    <row r="271" spans="1:9" s="17" customFormat="1" ht="15.75" customHeight="1" thickBot="1">
      <c r="A271" s="17" t="s">
        <v>2</v>
      </c>
      <c r="C271" s="36"/>
      <c r="D271" s="37"/>
      <c r="E271" s="37"/>
      <c r="F271" s="37"/>
      <c r="G271" s="36"/>
      <c r="H271" s="36"/>
      <c r="I271" s="68"/>
    </row>
    <row r="272" spans="1:9" s="17" customFormat="1" ht="15.75" hidden="1">
      <c r="A272" s="113"/>
      <c r="B272" s="92"/>
      <c r="C272" s="93"/>
      <c r="D272" s="94"/>
      <c r="E272" s="94"/>
      <c r="F272" s="94"/>
      <c r="G272" s="93"/>
      <c r="H272" s="93"/>
      <c r="I272" s="60"/>
    </row>
    <row r="273" spans="1:9" s="17" customFormat="1" ht="12.75" customHeight="1">
      <c r="A273" s="200" t="s">
        <v>3</v>
      </c>
      <c r="B273" s="196" t="s">
        <v>4</v>
      </c>
      <c r="C273" s="202" t="s">
        <v>5</v>
      </c>
      <c r="D273" s="204" t="s">
        <v>6</v>
      </c>
      <c r="E273" s="204"/>
      <c r="F273" s="204"/>
      <c r="G273" s="205" t="s">
        <v>7</v>
      </c>
      <c r="H273" s="196" t="s">
        <v>8</v>
      </c>
      <c r="I273" s="198" t="s">
        <v>9</v>
      </c>
    </row>
    <row r="274" spans="1:9" s="17" customFormat="1" ht="44.25" customHeight="1" thickBot="1">
      <c r="A274" s="201"/>
      <c r="B274" s="197"/>
      <c r="C274" s="203"/>
      <c r="D274" s="16" t="s">
        <v>10</v>
      </c>
      <c r="E274" s="16" t="s">
        <v>11</v>
      </c>
      <c r="F274" s="16" t="s">
        <v>12</v>
      </c>
      <c r="G274" s="206"/>
      <c r="H274" s="197"/>
      <c r="I274" s="199"/>
    </row>
    <row r="275" spans="1:9" s="17" customFormat="1" ht="1.5" customHeight="1">
      <c r="A275" s="113"/>
      <c r="B275" s="92"/>
      <c r="C275" s="93"/>
      <c r="D275" s="94"/>
      <c r="E275" s="94"/>
      <c r="F275" s="94"/>
      <c r="G275" s="93"/>
      <c r="H275" s="93"/>
      <c r="I275" s="60"/>
    </row>
    <row r="276" spans="1:9" s="17" customFormat="1">
      <c r="A276" s="222" t="s">
        <v>91</v>
      </c>
      <c r="B276" s="223"/>
      <c r="C276" s="223"/>
      <c r="D276" s="223"/>
      <c r="E276" s="223"/>
      <c r="F276" s="223"/>
      <c r="G276" s="223"/>
      <c r="H276" s="223"/>
      <c r="I276" s="224"/>
    </row>
    <row r="277" spans="1:9">
      <c r="A277" s="18" t="s">
        <v>14</v>
      </c>
      <c r="B277" s="159" t="s">
        <v>143</v>
      </c>
      <c r="C277" s="168" t="s">
        <v>15</v>
      </c>
      <c r="D277" s="21">
        <v>3.43</v>
      </c>
      <c r="E277" s="21">
        <v>6.15</v>
      </c>
      <c r="F277" s="21">
        <v>32.799999999999997</v>
      </c>
      <c r="G277" s="20">
        <v>199</v>
      </c>
      <c r="H277" s="20">
        <v>0</v>
      </c>
      <c r="I277" s="142" t="s">
        <v>144</v>
      </c>
    </row>
    <row r="278" spans="1:9">
      <c r="A278" s="18"/>
      <c r="B278" s="19" t="s">
        <v>81</v>
      </c>
      <c r="C278" s="20" t="s">
        <v>17</v>
      </c>
      <c r="D278" s="21">
        <v>3.22</v>
      </c>
      <c r="E278" s="21">
        <v>3.48</v>
      </c>
      <c r="F278" s="21">
        <v>19.399999999999999</v>
      </c>
      <c r="G278" s="20">
        <v>113.74</v>
      </c>
      <c r="H278" s="20">
        <v>0</v>
      </c>
      <c r="I278" s="22" t="s">
        <v>18</v>
      </c>
    </row>
    <row r="279" spans="1:9">
      <c r="A279" s="18"/>
      <c r="B279" s="160" t="s">
        <v>47</v>
      </c>
      <c r="C279" s="20" t="s">
        <v>16</v>
      </c>
      <c r="D279" s="21">
        <v>0.05</v>
      </c>
      <c r="E279" s="21">
        <v>0</v>
      </c>
      <c r="F279" s="21">
        <v>10.08</v>
      </c>
      <c r="G279" s="20">
        <v>38.770000000000003</v>
      </c>
      <c r="H279" s="20">
        <v>3.5999999999999997E-2</v>
      </c>
      <c r="I279" s="22">
        <v>392.2</v>
      </c>
    </row>
    <row r="280" spans="1:9" ht="15">
      <c r="A280" s="18"/>
      <c r="B280" s="23" t="s">
        <v>19</v>
      </c>
      <c r="C280" s="24"/>
      <c r="D280" s="25">
        <f>SUM(D277:D279)</f>
        <v>6.7</v>
      </c>
      <c r="E280" s="25">
        <f>SUM(E277:E279)</f>
        <v>9.6300000000000008</v>
      </c>
      <c r="F280" s="25">
        <f>SUM(F277:F279)</f>
        <v>62.279999999999994</v>
      </c>
      <c r="G280" s="24">
        <f>SUM(G277:G279)</f>
        <v>351.51</v>
      </c>
      <c r="H280" s="24">
        <f>SUM(H277:H279)</f>
        <v>3.5999999999999997E-2</v>
      </c>
      <c r="I280" s="22"/>
    </row>
    <row r="281" spans="1:9" ht="15.75">
      <c r="A281" s="114" t="s">
        <v>92</v>
      </c>
      <c r="B281" s="161" t="s">
        <v>129</v>
      </c>
      <c r="C281" s="20">
        <v>150</v>
      </c>
      <c r="D281" s="21">
        <v>0.16</v>
      </c>
      <c r="E281" s="21">
        <v>0</v>
      </c>
      <c r="F281" s="21">
        <v>11.91</v>
      </c>
      <c r="G281" s="20">
        <v>48.9</v>
      </c>
      <c r="H281" s="20">
        <v>0.15</v>
      </c>
      <c r="I281" s="22">
        <v>387</v>
      </c>
    </row>
    <row r="282" spans="1:9" ht="15.75">
      <c r="A282" s="114"/>
      <c r="B282" s="158" t="s">
        <v>166</v>
      </c>
      <c r="C282" s="50">
        <v>100</v>
      </c>
      <c r="D282" s="52">
        <v>0.9</v>
      </c>
      <c r="E282" s="52">
        <v>0.2</v>
      </c>
      <c r="F282" s="52">
        <v>8.1</v>
      </c>
      <c r="G282" s="50">
        <v>43</v>
      </c>
      <c r="H282" s="50">
        <v>60</v>
      </c>
      <c r="I282" s="53">
        <v>3685</v>
      </c>
    </row>
    <row r="283" spans="1:9">
      <c r="A283" s="18" t="s">
        <v>195</v>
      </c>
      <c r="B283" s="158" t="s">
        <v>197</v>
      </c>
      <c r="C283" s="50">
        <v>100</v>
      </c>
      <c r="D283" s="52">
        <v>1.5</v>
      </c>
      <c r="E283" s="52">
        <v>0.1</v>
      </c>
      <c r="F283" s="52">
        <v>21</v>
      </c>
      <c r="G283" s="50">
        <v>83</v>
      </c>
      <c r="H283" s="50">
        <v>10</v>
      </c>
      <c r="I283" s="53">
        <v>3683</v>
      </c>
    </row>
    <row r="284" spans="1:9" ht="15.75" thickBot="1">
      <c r="A284" s="18"/>
      <c r="B284" s="23" t="s">
        <v>19</v>
      </c>
      <c r="C284" s="24"/>
      <c r="D284" s="25">
        <f>SUM(D281+D282)</f>
        <v>1.06</v>
      </c>
      <c r="E284" s="25">
        <f>SUM(E281+E282)</f>
        <v>0.2</v>
      </c>
      <c r="F284" s="25">
        <f>SUM(F281+F282)</f>
        <v>20.009999999999998</v>
      </c>
      <c r="G284" s="25">
        <f>SUM(G281+G282)</f>
        <v>91.9</v>
      </c>
      <c r="H284" s="25">
        <f>SUM(H281+H282)</f>
        <v>60.15</v>
      </c>
      <c r="I284" s="22"/>
    </row>
    <row r="285" spans="1:9" ht="13.5" thickBot="1">
      <c r="A285" s="18" t="s">
        <v>22</v>
      </c>
      <c r="B285" s="158" t="s">
        <v>167</v>
      </c>
      <c r="C285" s="20">
        <v>50</v>
      </c>
      <c r="D285" s="147">
        <v>0.3</v>
      </c>
      <c r="E285" s="148">
        <v>0.1</v>
      </c>
      <c r="F285" s="148">
        <v>2.1</v>
      </c>
      <c r="G285" s="148">
        <v>9.9499999999999993</v>
      </c>
      <c r="H285" s="149">
        <v>22.5</v>
      </c>
      <c r="I285" s="176">
        <v>71</v>
      </c>
    </row>
    <row r="286" spans="1:9" ht="25.5">
      <c r="A286" s="18"/>
      <c r="B286" s="158" t="s">
        <v>179</v>
      </c>
      <c r="C286" s="115" t="s">
        <v>23</v>
      </c>
      <c r="D286" s="116">
        <v>1.6</v>
      </c>
      <c r="E286" s="116">
        <v>4</v>
      </c>
      <c r="F286" s="116">
        <v>11.3</v>
      </c>
      <c r="G286" s="116">
        <v>88</v>
      </c>
      <c r="H286" s="116">
        <v>7.1</v>
      </c>
      <c r="I286" s="47">
        <v>58</v>
      </c>
    </row>
    <row r="287" spans="1:9">
      <c r="A287" s="18"/>
      <c r="B287" s="158" t="s">
        <v>180</v>
      </c>
      <c r="C287" s="20">
        <v>70</v>
      </c>
      <c r="D287" s="117">
        <v>13.36</v>
      </c>
      <c r="E287" s="117">
        <v>2.67</v>
      </c>
      <c r="F287" s="117">
        <v>6.61</v>
      </c>
      <c r="G287" s="54">
        <v>101.16</v>
      </c>
      <c r="H287" s="54">
        <v>1.4E-2</v>
      </c>
      <c r="I287" s="48">
        <v>306</v>
      </c>
    </row>
    <row r="288" spans="1:9">
      <c r="A288" s="18"/>
      <c r="B288" s="158" t="s">
        <v>124</v>
      </c>
      <c r="C288" s="20" t="s">
        <v>25</v>
      </c>
      <c r="D288" s="21">
        <v>0.53</v>
      </c>
      <c r="E288" s="21">
        <v>1.5</v>
      </c>
      <c r="F288" s="21">
        <v>2.11</v>
      </c>
      <c r="G288" s="20">
        <v>24.03</v>
      </c>
      <c r="H288" s="20">
        <v>0.40200000000000002</v>
      </c>
      <c r="I288" s="22">
        <v>355</v>
      </c>
    </row>
    <row r="289" spans="1:9">
      <c r="A289" s="18"/>
      <c r="B289" s="158" t="s">
        <v>121</v>
      </c>
      <c r="C289" s="156" t="s">
        <v>21</v>
      </c>
      <c r="D289" s="21">
        <v>3.38</v>
      </c>
      <c r="E289" s="21">
        <v>5.41</v>
      </c>
      <c r="F289" s="21">
        <v>22.2</v>
      </c>
      <c r="G289" s="20">
        <v>151.04</v>
      </c>
      <c r="H289" s="62">
        <v>25.77</v>
      </c>
      <c r="I289" s="31" t="s">
        <v>76</v>
      </c>
    </row>
    <row r="290" spans="1:9">
      <c r="A290" s="99"/>
      <c r="B290" s="49" t="s">
        <v>45</v>
      </c>
      <c r="C290" s="20" t="s">
        <v>16</v>
      </c>
      <c r="D290" s="21">
        <v>0.67</v>
      </c>
      <c r="E290" s="21">
        <v>0.14000000000000001</v>
      </c>
      <c r="F290" s="21">
        <v>29.16</v>
      </c>
      <c r="G290" s="20">
        <v>116.62</v>
      </c>
      <c r="H290" s="20">
        <v>0</v>
      </c>
      <c r="I290" s="22">
        <v>376</v>
      </c>
    </row>
    <row r="291" spans="1:9" ht="13.5" thickBot="1">
      <c r="A291" s="18"/>
      <c r="B291" s="161" t="s">
        <v>160</v>
      </c>
      <c r="C291" s="20" t="s">
        <v>25</v>
      </c>
      <c r="D291" s="21">
        <v>2.4</v>
      </c>
      <c r="E291" s="21">
        <v>0.3</v>
      </c>
      <c r="F291" s="21">
        <v>14.5</v>
      </c>
      <c r="G291" s="20">
        <v>71</v>
      </c>
      <c r="H291" s="20">
        <v>0</v>
      </c>
      <c r="I291" s="22" t="s">
        <v>30</v>
      </c>
    </row>
    <row r="292" spans="1:9" ht="15" customHeight="1" thickBot="1">
      <c r="A292" s="18"/>
      <c r="B292" s="144" t="s">
        <v>28</v>
      </c>
      <c r="C292" s="20">
        <v>30</v>
      </c>
      <c r="D292" s="145">
        <v>2</v>
      </c>
      <c r="E292" s="146">
        <v>0.4</v>
      </c>
      <c r="F292" s="146">
        <v>10</v>
      </c>
      <c r="G292" s="146">
        <v>50</v>
      </c>
      <c r="H292" s="20">
        <v>0</v>
      </c>
      <c r="I292" s="22" t="s">
        <v>29</v>
      </c>
    </row>
    <row r="293" spans="1:9" ht="15">
      <c r="A293" s="18"/>
      <c r="B293" s="23" t="s">
        <v>19</v>
      </c>
      <c r="C293" s="24"/>
      <c r="D293" s="25">
        <f>SUM(D285:D292)</f>
        <v>24.24</v>
      </c>
      <c r="E293" s="25">
        <f>SUM(E285:E292)</f>
        <v>14.520000000000001</v>
      </c>
      <c r="F293" s="25">
        <f>SUM(F285:F292)</f>
        <v>97.98</v>
      </c>
      <c r="G293" s="24">
        <f>SUM(G285:G292)</f>
        <v>611.79999999999995</v>
      </c>
      <c r="H293" s="24">
        <f>SUM(H285:H292)</f>
        <v>55.786000000000001</v>
      </c>
      <c r="I293" s="22"/>
    </row>
    <row r="294" spans="1:9" ht="48" customHeight="1">
      <c r="A294" s="18"/>
      <c r="B294" s="23" t="s">
        <v>190</v>
      </c>
      <c r="C294" s="24">
        <v>50</v>
      </c>
      <c r="D294" s="25">
        <v>2.4</v>
      </c>
      <c r="E294" s="25">
        <v>0.4</v>
      </c>
      <c r="F294" s="25">
        <v>14.2</v>
      </c>
      <c r="G294" s="24">
        <v>50</v>
      </c>
      <c r="H294" s="24"/>
      <c r="I294" s="162" t="s">
        <v>107</v>
      </c>
    </row>
    <row r="295" spans="1:9">
      <c r="A295" s="18" t="s">
        <v>31</v>
      </c>
      <c r="B295" s="158" t="s">
        <v>148</v>
      </c>
      <c r="C295" s="177" t="s">
        <v>134</v>
      </c>
      <c r="D295" s="21">
        <v>2.8</v>
      </c>
      <c r="E295" s="21">
        <v>3.47</v>
      </c>
      <c r="F295" s="21">
        <v>17</v>
      </c>
      <c r="G295" s="20">
        <v>135</v>
      </c>
      <c r="H295" s="20">
        <v>0</v>
      </c>
      <c r="I295" s="142" t="s">
        <v>149</v>
      </c>
    </row>
    <row r="296" spans="1:9" hidden="1">
      <c r="A296" s="18"/>
      <c r="B296" s="19"/>
      <c r="C296" s="115"/>
      <c r="D296" s="21">
        <v>0</v>
      </c>
      <c r="E296" s="21">
        <v>0</v>
      </c>
      <c r="F296" s="21">
        <v>0</v>
      </c>
      <c r="G296" s="20">
        <v>0</v>
      </c>
      <c r="H296" s="62">
        <v>0</v>
      </c>
      <c r="I296" s="31">
        <v>0</v>
      </c>
    </row>
    <row r="297" spans="1:9" hidden="1">
      <c r="A297" s="18"/>
      <c r="B297" s="158"/>
      <c r="C297" s="115"/>
      <c r="D297" s="21"/>
      <c r="E297" s="21"/>
      <c r="F297" s="21"/>
      <c r="G297" s="20"/>
      <c r="H297" s="62"/>
      <c r="I297" s="178"/>
    </row>
    <row r="298" spans="1:9">
      <c r="A298" s="18"/>
      <c r="B298" s="163" t="s">
        <v>130</v>
      </c>
      <c r="C298" s="115">
        <v>50</v>
      </c>
      <c r="D298" s="116">
        <v>3.98</v>
      </c>
      <c r="E298" s="116">
        <v>5.19</v>
      </c>
      <c r="F298" s="116">
        <v>30.9</v>
      </c>
      <c r="G298" s="116">
        <v>186.05</v>
      </c>
      <c r="H298" s="77">
        <v>0</v>
      </c>
      <c r="I298" s="47">
        <v>479</v>
      </c>
    </row>
    <row r="299" spans="1:9">
      <c r="A299" s="18"/>
      <c r="B299" s="49" t="s">
        <v>47</v>
      </c>
      <c r="C299" s="50" t="s">
        <v>16</v>
      </c>
      <c r="D299" s="52">
        <v>0.05</v>
      </c>
      <c r="E299" s="52">
        <v>0</v>
      </c>
      <c r="F299" s="52">
        <v>10.08</v>
      </c>
      <c r="G299" s="50">
        <v>38.770000000000003</v>
      </c>
      <c r="H299" s="119">
        <v>3.5999999999999997E-2</v>
      </c>
      <c r="I299" s="120" t="s">
        <v>80</v>
      </c>
    </row>
    <row r="300" spans="1:9">
      <c r="A300" s="18"/>
      <c r="B300" s="161" t="s">
        <v>160</v>
      </c>
      <c r="C300" s="20" t="s">
        <v>32</v>
      </c>
      <c r="D300" s="21">
        <v>1.2</v>
      </c>
      <c r="E300" s="21">
        <v>0.15</v>
      </c>
      <c r="F300" s="21">
        <v>7.5</v>
      </c>
      <c r="G300" s="20">
        <v>35</v>
      </c>
      <c r="H300" s="20">
        <v>0</v>
      </c>
      <c r="I300" s="22">
        <v>701</v>
      </c>
    </row>
    <row r="301" spans="1:9">
      <c r="A301" s="18"/>
      <c r="B301" s="150" t="s">
        <v>100</v>
      </c>
      <c r="C301" s="20">
        <v>300</v>
      </c>
      <c r="D301" s="21">
        <v>0</v>
      </c>
      <c r="E301" s="21">
        <v>0</v>
      </c>
      <c r="F301" s="21">
        <v>0</v>
      </c>
      <c r="G301" s="20">
        <v>0</v>
      </c>
      <c r="H301" s="20">
        <v>0</v>
      </c>
      <c r="I301" s="22"/>
    </row>
    <row r="302" spans="1:9" hidden="1">
      <c r="A302" s="143"/>
      <c r="B302" s="150" t="s">
        <v>100</v>
      </c>
      <c r="C302" s="62">
        <v>300</v>
      </c>
      <c r="D302" s="101"/>
      <c r="E302" s="101"/>
      <c r="F302" s="101"/>
      <c r="G302" s="62"/>
      <c r="H302" s="62"/>
      <c r="I302" s="31"/>
    </row>
    <row r="303" spans="1:9" ht="15.75" thickBot="1">
      <c r="A303" s="27"/>
      <c r="B303" s="28" t="s">
        <v>19</v>
      </c>
      <c r="C303" s="29"/>
      <c r="D303" s="30">
        <f>SUM(D295:D302)</f>
        <v>8.0299999999999994</v>
      </c>
      <c r="E303" s="30">
        <f>SUM(E295:E302)</f>
        <v>8.81</v>
      </c>
      <c r="F303" s="30">
        <f>SUM(F295:F302)</f>
        <v>65.47999999999999</v>
      </c>
      <c r="G303" s="30">
        <f>SUM(G295:G302)</f>
        <v>394.82</v>
      </c>
      <c r="H303" s="30">
        <f>SUM(H295:H302)</f>
        <v>3.5999999999999997E-2</v>
      </c>
      <c r="I303" s="31"/>
    </row>
    <row r="304" spans="1:9" ht="16.5" thickBot="1">
      <c r="A304" s="219" t="s">
        <v>38</v>
      </c>
      <c r="B304" s="220"/>
      <c r="C304" s="33">
        <v>1716</v>
      </c>
      <c r="D304" s="34">
        <f>SUM(D280+D284+D293+D303)</f>
        <v>40.03</v>
      </c>
      <c r="E304" s="34">
        <f>SUM(E280+E284+E293+E303)</f>
        <v>33.160000000000004</v>
      </c>
      <c r="F304" s="34">
        <f>SUM(F280+F284+F293+F303)</f>
        <v>245.74999999999997</v>
      </c>
      <c r="G304" s="34">
        <f>SUM(G280+G284+G293+G303)</f>
        <v>1450.03</v>
      </c>
      <c r="H304" s="34">
        <f>SUM(H280+H284+H293+H303)</f>
        <v>116.00800000000001</v>
      </c>
      <c r="I304" s="35"/>
    </row>
    <row r="305" spans="1:9" s="17" customFormat="1" ht="15.75">
      <c r="A305" s="17" t="s">
        <v>77</v>
      </c>
      <c r="C305" s="36"/>
      <c r="D305" s="37"/>
      <c r="E305" s="37"/>
      <c r="F305" s="37"/>
      <c r="G305" s="36"/>
      <c r="H305" s="36"/>
      <c r="I305" s="36"/>
    </row>
    <row r="306" spans="1:9" s="17" customFormat="1" ht="15.75">
      <c r="A306" s="17" t="s">
        <v>73</v>
      </c>
      <c r="C306" s="36"/>
      <c r="D306" s="37"/>
      <c r="E306" s="37"/>
      <c r="F306" s="37"/>
      <c r="G306" s="36"/>
      <c r="H306" s="36"/>
      <c r="I306" s="36"/>
    </row>
    <row r="307" spans="1:9" s="17" customFormat="1" ht="15.75">
      <c r="A307" s="17" t="s">
        <v>40</v>
      </c>
      <c r="C307" s="36"/>
      <c r="D307" s="37"/>
      <c r="E307" s="37"/>
      <c r="F307" s="37"/>
      <c r="G307" s="36"/>
      <c r="H307" s="36"/>
      <c r="I307" s="36"/>
    </row>
    <row r="308" spans="1:9" s="17" customFormat="1" ht="15.75">
      <c r="A308" s="113"/>
      <c r="B308" s="92"/>
      <c r="C308" s="93"/>
      <c r="D308" s="94"/>
      <c r="E308" s="94"/>
      <c r="F308" s="94"/>
      <c r="G308" s="93"/>
      <c r="H308" s="93"/>
      <c r="I308" s="121"/>
    </row>
    <row r="309" spans="1:9" s="17" customFormat="1" hidden="1">
      <c r="A309" s="200" t="s">
        <v>3</v>
      </c>
      <c r="B309" s="196" t="s">
        <v>4</v>
      </c>
      <c r="C309" s="202" t="s">
        <v>5</v>
      </c>
      <c r="D309" s="204" t="s">
        <v>6</v>
      </c>
      <c r="E309" s="204"/>
      <c r="F309" s="204"/>
      <c r="G309" s="205" t="s">
        <v>7</v>
      </c>
      <c r="H309" s="196" t="s">
        <v>8</v>
      </c>
      <c r="I309" s="198" t="s">
        <v>9</v>
      </c>
    </row>
    <row r="310" spans="1:9" s="17" customFormat="1" ht="24.75" customHeight="1" thickBot="1">
      <c r="A310" s="201"/>
      <c r="B310" s="197"/>
      <c r="C310" s="203"/>
      <c r="D310" s="16" t="s">
        <v>10</v>
      </c>
      <c r="E310" s="16" t="s">
        <v>11</v>
      </c>
      <c r="F310" s="16" t="s">
        <v>12</v>
      </c>
      <c r="G310" s="206"/>
      <c r="H310" s="197"/>
      <c r="I310" s="199"/>
    </row>
    <row r="311" spans="1:9" s="17" customFormat="1" ht="27" customHeight="1">
      <c r="A311" s="91"/>
      <c r="B311" s="95"/>
      <c r="C311" s="96"/>
      <c r="D311" s="97"/>
      <c r="E311" s="97"/>
      <c r="F311" s="97"/>
      <c r="G311" s="96"/>
      <c r="H311" s="96"/>
      <c r="I311" s="122"/>
    </row>
    <row r="312" spans="1:9" s="17" customFormat="1" ht="2.25" hidden="1" customHeight="1">
      <c r="A312" s="222" t="s">
        <v>93</v>
      </c>
      <c r="B312" s="223"/>
      <c r="C312" s="223"/>
      <c r="D312" s="223"/>
      <c r="E312" s="223"/>
      <c r="F312" s="223"/>
      <c r="G312" s="223"/>
      <c r="H312" s="223"/>
      <c r="I312" s="224"/>
    </row>
    <row r="313" spans="1:9">
      <c r="A313" s="18" t="s">
        <v>14</v>
      </c>
      <c r="B313" s="159" t="s">
        <v>187</v>
      </c>
      <c r="C313" s="168" t="s">
        <v>15</v>
      </c>
      <c r="D313" s="21">
        <v>7.48</v>
      </c>
      <c r="E313" s="21">
        <v>6.88</v>
      </c>
      <c r="F313" s="21">
        <v>25.2</v>
      </c>
      <c r="G313" s="20">
        <v>188.8</v>
      </c>
      <c r="H313" s="20">
        <v>0</v>
      </c>
      <c r="I313" s="179" t="s">
        <v>188</v>
      </c>
    </row>
    <row r="314" spans="1:9">
      <c r="A314" s="18"/>
      <c r="B314" s="19" t="s">
        <v>94</v>
      </c>
      <c r="C314" s="20" t="s">
        <v>64</v>
      </c>
      <c r="D314" s="21">
        <v>5</v>
      </c>
      <c r="E314" s="21">
        <v>2.8</v>
      </c>
      <c r="F314" s="21">
        <v>19.3</v>
      </c>
      <c r="G314" s="20">
        <v>114.6</v>
      </c>
      <c r="H314" s="20">
        <v>0.06</v>
      </c>
      <c r="I314" s="22" t="s">
        <v>42</v>
      </c>
    </row>
    <row r="315" spans="1:9">
      <c r="A315" s="18"/>
      <c r="B315" s="19" t="s">
        <v>47</v>
      </c>
      <c r="C315" s="20" t="s">
        <v>16</v>
      </c>
      <c r="D315" s="21">
        <v>0.05</v>
      </c>
      <c r="E315" s="21">
        <v>0</v>
      </c>
      <c r="F315" s="21">
        <v>10.08</v>
      </c>
      <c r="G315" s="20">
        <v>38.770000000000003</v>
      </c>
      <c r="H315" s="20">
        <v>3.5999999999999997E-2</v>
      </c>
      <c r="I315" s="22" t="s">
        <v>48</v>
      </c>
    </row>
    <row r="316" spans="1:9" ht="15">
      <c r="A316" s="18"/>
      <c r="B316" s="23" t="s">
        <v>19</v>
      </c>
      <c r="C316" s="24"/>
      <c r="D316" s="25">
        <f>SUM(D313:D315)</f>
        <v>12.530000000000001</v>
      </c>
      <c r="E316" s="25">
        <f>SUM(E313:E315)</f>
        <v>9.68</v>
      </c>
      <c r="F316" s="25">
        <f>SUM(F313:F315)</f>
        <v>54.58</v>
      </c>
      <c r="G316" s="24">
        <f>SUM(G313:G315)</f>
        <v>342.16999999999996</v>
      </c>
      <c r="H316" s="24">
        <f>SUM(H313:H315)</f>
        <v>9.6000000000000002E-2</v>
      </c>
      <c r="I316" s="22"/>
    </row>
    <row r="317" spans="1:9" ht="25.5">
      <c r="A317" s="18" t="s">
        <v>20</v>
      </c>
      <c r="B317" s="158" t="s">
        <v>102</v>
      </c>
      <c r="C317" s="20" t="s">
        <v>21</v>
      </c>
      <c r="D317" s="21">
        <v>0</v>
      </c>
      <c r="E317" s="21">
        <v>0</v>
      </c>
      <c r="F317" s="21">
        <v>16.8</v>
      </c>
      <c r="G317" s="20">
        <v>67.2</v>
      </c>
      <c r="H317" s="20">
        <v>0</v>
      </c>
      <c r="I317" s="22">
        <v>799</v>
      </c>
    </row>
    <row r="318" spans="1:9" ht="15">
      <c r="A318" s="18"/>
      <c r="B318" s="23" t="s">
        <v>19</v>
      </c>
      <c r="C318" s="24"/>
      <c r="D318" s="25">
        <f>SUM(D317:D317)</f>
        <v>0</v>
      </c>
      <c r="E318" s="25">
        <f>SUM(E317:E317)</f>
        <v>0</v>
      </c>
      <c r="F318" s="25">
        <f>SUM(F317:F317)</f>
        <v>16.8</v>
      </c>
      <c r="G318" s="25">
        <f>SUM(G317:G317)</f>
        <v>67.2</v>
      </c>
      <c r="H318" s="25">
        <f>SUM(H317:H317)</f>
        <v>0</v>
      </c>
      <c r="I318" s="22"/>
    </row>
    <row r="319" spans="1:9">
      <c r="A319" s="18" t="s">
        <v>22</v>
      </c>
      <c r="B319" s="180" t="s">
        <v>181</v>
      </c>
      <c r="C319" s="20">
        <v>50</v>
      </c>
      <c r="D319" s="21">
        <v>1.2</v>
      </c>
      <c r="E319" s="21">
        <v>2.2999999999999998</v>
      </c>
      <c r="F319" s="21">
        <v>6.2</v>
      </c>
      <c r="G319" s="20">
        <v>50</v>
      </c>
      <c r="H319" s="20">
        <v>3.4</v>
      </c>
      <c r="I319" s="22">
        <v>54</v>
      </c>
    </row>
    <row r="320" spans="1:9" ht="25.5">
      <c r="A320" s="18" t="s">
        <v>22</v>
      </c>
      <c r="B320" s="163" t="s">
        <v>182</v>
      </c>
      <c r="C320" s="157" t="s">
        <v>23</v>
      </c>
      <c r="D320" s="21">
        <v>4</v>
      </c>
      <c r="E320" s="21">
        <v>6.8</v>
      </c>
      <c r="F320" s="21">
        <v>8.1</v>
      </c>
      <c r="G320" s="20">
        <v>111</v>
      </c>
      <c r="H320" s="20">
        <v>14.2</v>
      </c>
      <c r="I320" s="22">
        <v>77</v>
      </c>
    </row>
    <row r="321" spans="1:9" ht="13.5" thickBot="1">
      <c r="A321" s="18"/>
      <c r="B321" s="158" t="s">
        <v>127</v>
      </c>
      <c r="C321" s="20">
        <v>200</v>
      </c>
      <c r="D321" s="21">
        <v>20.22</v>
      </c>
      <c r="E321" s="21">
        <v>22.48</v>
      </c>
      <c r="F321" s="21">
        <v>30.34</v>
      </c>
      <c r="G321" s="20">
        <v>407.26</v>
      </c>
      <c r="H321" s="20">
        <v>1.48</v>
      </c>
      <c r="I321" s="22">
        <v>304</v>
      </c>
    </row>
    <row r="322" spans="1:9" ht="13.5" thickBot="1">
      <c r="A322" s="18"/>
      <c r="B322" s="158" t="s">
        <v>128</v>
      </c>
      <c r="C322" s="123">
        <v>180</v>
      </c>
      <c r="D322" s="124">
        <v>1.52</v>
      </c>
      <c r="E322" s="125">
        <v>15.75</v>
      </c>
      <c r="F322" s="125">
        <v>98.3</v>
      </c>
      <c r="G322" s="125">
        <v>115.6</v>
      </c>
      <c r="H322" s="126">
        <v>64.8</v>
      </c>
      <c r="I322" s="118">
        <v>378</v>
      </c>
    </row>
    <row r="323" spans="1:9" ht="13.5" thickBot="1">
      <c r="A323" s="18"/>
      <c r="B323" s="161" t="s">
        <v>160</v>
      </c>
      <c r="C323" s="20" t="s">
        <v>25</v>
      </c>
      <c r="D323" s="21">
        <v>2.4</v>
      </c>
      <c r="E323" s="21">
        <v>0.3</v>
      </c>
      <c r="F323" s="21">
        <v>14.5</v>
      </c>
      <c r="G323" s="20">
        <v>71</v>
      </c>
      <c r="H323" s="20">
        <v>0</v>
      </c>
      <c r="I323" s="22" t="s">
        <v>30</v>
      </c>
    </row>
    <row r="324" spans="1:9" ht="13.5" thickBot="1">
      <c r="A324" s="18"/>
      <c r="B324" s="144" t="s">
        <v>28</v>
      </c>
      <c r="C324" s="20">
        <v>30</v>
      </c>
      <c r="D324" s="145">
        <v>2</v>
      </c>
      <c r="E324" s="146">
        <v>0.4</v>
      </c>
      <c r="F324" s="146">
        <v>10</v>
      </c>
      <c r="G324" s="146">
        <v>50</v>
      </c>
      <c r="H324" s="20">
        <v>0</v>
      </c>
      <c r="I324" s="22" t="s">
        <v>29</v>
      </c>
    </row>
    <row r="325" spans="1:9" ht="15">
      <c r="A325" s="18"/>
      <c r="B325" s="23" t="s">
        <v>19</v>
      </c>
      <c r="C325" s="24"/>
      <c r="D325" s="25">
        <f>SUM(D319:D324)</f>
        <v>31.339999999999996</v>
      </c>
      <c r="E325" s="25">
        <f>SUM(E319:E324)</f>
        <v>48.029999999999994</v>
      </c>
      <c r="F325" s="25">
        <f>SUM(F319:F324)</f>
        <v>167.44</v>
      </c>
      <c r="G325" s="24">
        <f>SUM(G319:G324)</f>
        <v>804.86</v>
      </c>
      <c r="H325" s="29">
        <f>SUM(H319:H324)</f>
        <v>83.88</v>
      </c>
      <c r="I325" s="31"/>
    </row>
    <row r="326" spans="1:9" ht="50.25" customHeight="1" thickBot="1">
      <c r="A326" s="18"/>
      <c r="B326" s="23" t="s">
        <v>190</v>
      </c>
      <c r="C326" s="24">
        <v>50</v>
      </c>
      <c r="D326" s="79">
        <v>2.4</v>
      </c>
      <c r="E326" s="80">
        <v>0.4</v>
      </c>
      <c r="F326" s="80">
        <v>14.2</v>
      </c>
      <c r="G326" s="81">
        <v>50</v>
      </c>
      <c r="H326" s="29"/>
      <c r="I326" s="162" t="s">
        <v>107</v>
      </c>
    </row>
    <row r="327" spans="1:9" ht="13.5" thickBot="1">
      <c r="A327" s="18" t="s">
        <v>31</v>
      </c>
      <c r="B327" s="158" t="s">
        <v>147</v>
      </c>
      <c r="C327" s="168" t="s">
        <v>15</v>
      </c>
      <c r="D327" s="44">
        <v>2.8</v>
      </c>
      <c r="E327" s="45">
        <v>3</v>
      </c>
      <c r="F327" s="45">
        <v>25</v>
      </c>
      <c r="G327" s="45">
        <v>140.1</v>
      </c>
      <c r="H327" s="77">
        <v>0</v>
      </c>
      <c r="I327" s="183" t="s">
        <v>183</v>
      </c>
    </row>
    <row r="328" spans="1:9" ht="13.5" thickBot="1">
      <c r="A328" s="18"/>
      <c r="B328" s="161" t="s">
        <v>160</v>
      </c>
      <c r="C328" s="20" t="s">
        <v>32</v>
      </c>
      <c r="D328" s="21">
        <v>1.2</v>
      </c>
      <c r="E328" s="21">
        <v>0.15</v>
      </c>
      <c r="F328" s="21">
        <v>7.5</v>
      </c>
      <c r="G328" s="20">
        <v>35</v>
      </c>
      <c r="H328" s="20">
        <v>0</v>
      </c>
      <c r="I328" s="22">
        <v>701</v>
      </c>
    </row>
    <row r="329" spans="1:9" ht="13.5" thickBot="1">
      <c r="A329" s="18"/>
      <c r="B329" s="167" t="s">
        <v>123</v>
      </c>
      <c r="C329" s="20">
        <v>100</v>
      </c>
      <c r="D329" s="44">
        <v>0.4</v>
      </c>
      <c r="E329" s="45">
        <v>0.4</v>
      </c>
      <c r="F329" s="45">
        <v>10.199999999999999</v>
      </c>
      <c r="G329" s="45">
        <v>46</v>
      </c>
      <c r="H329" s="77">
        <v>10</v>
      </c>
      <c r="I329" s="66">
        <v>3681</v>
      </c>
    </row>
    <row r="330" spans="1:9" s="17" customFormat="1">
      <c r="A330" s="27"/>
      <c r="B330" s="160" t="s">
        <v>47</v>
      </c>
      <c r="C330" s="20" t="s">
        <v>16</v>
      </c>
      <c r="D330" s="21">
        <v>0.05</v>
      </c>
      <c r="E330" s="21">
        <v>0</v>
      </c>
      <c r="F330" s="21">
        <v>10.08</v>
      </c>
      <c r="G330" s="20">
        <v>38.770000000000003</v>
      </c>
      <c r="H330" s="20">
        <v>3.5999999999999997E-2</v>
      </c>
      <c r="I330" s="22">
        <v>392.2</v>
      </c>
    </row>
    <row r="331" spans="1:9" s="17" customFormat="1">
      <c r="A331" s="27"/>
      <c r="B331" s="150" t="s">
        <v>100</v>
      </c>
      <c r="C331" s="20">
        <v>300</v>
      </c>
      <c r="D331" s="21">
        <v>0</v>
      </c>
      <c r="E331" s="21">
        <v>0</v>
      </c>
      <c r="F331" s="21">
        <v>0</v>
      </c>
      <c r="G331" s="20">
        <v>0</v>
      </c>
      <c r="H331" s="20">
        <v>0</v>
      </c>
      <c r="I331" s="22"/>
    </row>
    <row r="332" spans="1:9" s="17" customFormat="1" hidden="1">
      <c r="A332" s="143"/>
      <c r="B332" s="150" t="s">
        <v>100</v>
      </c>
      <c r="C332" s="62">
        <v>300</v>
      </c>
      <c r="D332" s="101"/>
      <c r="E332" s="101"/>
      <c r="F332" s="101"/>
      <c r="G332" s="62"/>
      <c r="H332" s="62"/>
      <c r="I332" s="31"/>
    </row>
    <row r="333" spans="1:9" s="17" customFormat="1" ht="13.5" thickBot="1">
      <c r="A333" s="27"/>
      <c r="B333" s="127" t="s">
        <v>19</v>
      </c>
      <c r="C333" s="128">
        <v>1631</v>
      </c>
      <c r="D333" s="129">
        <f>SUM(D327:D332)</f>
        <v>4.45</v>
      </c>
      <c r="E333" s="129">
        <f>SUM(E327:E332)</f>
        <v>3.55</v>
      </c>
      <c r="F333" s="129">
        <f>SUM(F327:F332)</f>
        <v>52.78</v>
      </c>
      <c r="G333" s="129">
        <f>SUM(G327:G332)</f>
        <v>259.87</v>
      </c>
      <c r="H333" s="129">
        <f>SUM(H327:H332)</f>
        <v>10.036</v>
      </c>
      <c r="I333" s="130"/>
    </row>
    <row r="334" spans="1:9" s="17" customFormat="1" ht="16.5" thickBot="1">
      <c r="A334" s="227" t="s">
        <v>38</v>
      </c>
      <c r="B334" s="228"/>
      <c r="C334" s="33">
        <v>16903</v>
      </c>
      <c r="D334" s="34">
        <f>SUM(D316+D318+D325+D333)</f>
        <v>48.32</v>
      </c>
      <c r="E334" s="34">
        <f>SUM(E316+E318+E325+E333)</f>
        <v>61.259999999999991</v>
      </c>
      <c r="F334" s="34">
        <f>SUM(F316+F318+F325+F329+F333)</f>
        <v>301.79999999999995</v>
      </c>
      <c r="G334" s="33">
        <f>SUM(G316+G318+G325+G333)</f>
        <v>1474.1</v>
      </c>
      <c r="H334" s="33">
        <f>SUM(H316+H318+H325+H333)</f>
        <v>94.012</v>
      </c>
      <c r="I334" s="35"/>
    </row>
    <row r="335" spans="1:9" s="17" customFormat="1">
      <c r="A335" s="229" t="s">
        <v>95</v>
      </c>
      <c r="B335" s="230"/>
      <c r="C335" s="132">
        <v>1690.3</v>
      </c>
      <c r="D335" s="133">
        <f>SUM(D31+D64+D98+D130+D167+D200+D233+D267+D304+D334)</f>
        <v>442.21999999999997</v>
      </c>
      <c r="E335" s="133">
        <f>SUM(E31+E64+E98+E130+E167+E200+E233+E267+E304+E334)</f>
        <v>430.58</v>
      </c>
      <c r="F335" s="133">
        <f>SUM(F31+F64+F98+F130+F167+F200+F233+F267+F304+F334)</f>
        <v>2653.1099999999997</v>
      </c>
      <c r="G335" s="132">
        <f>SUM(G31+G64+G98+G130+G167+G200+G233+G267+G304+G334)</f>
        <v>15120.46</v>
      </c>
      <c r="H335" s="132">
        <f>SUM(H31+H64+H98+H130+H167+H200+H233+H267+H304+H334)</f>
        <v>935.20800000000008</v>
      </c>
      <c r="I335" s="134"/>
    </row>
    <row r="336" spans="1:9" s="131" customFormat="1" ht="19.5" customHeight="1" thickBot="1">
      <c r="A336" s="231" t="s">
        <v>96</v>
      </c>
      <c r="B336" s="232"/>
      <c r="C336" s="135"/>
      <c r="D336" s="136">
        <f>D335/10</f>
        <v>44.221999999999994</v>
      </c>
      <c r="E336" s="136">
        <f>E335/10</f>
        <v>43.058</v>
      </c>
      <c r="F336" s="136">
        <f>F335/10</f>
        <v>265.31099999999998</v>
      </c>
      <c r="G336" s="135">
        <f>G335/10</f>
        <v>1512.0459999999998</v>
      </c>
      <c r="H336" s="135">
        <f>H335/10</f>
        <v>93.520800000000008</v>
      </c>
      <c r="I336" s="137"/>
    </row>
    <row r="337" spans="1:9">
      <c r="A337" s="221" t="s">
        <v>97</v>
      </c>
      <c r="B337" s="221"/>
      <c r="C337" s="138"/>
      <c r="D337" s="139">
        <f>(D336*100)/(D336+E336+F336)</f>
        <v>12.542010431349636</v>
      </c>
      <c r="E337" s="139">
        <f>(E336*100)/(D336+E336+F336)</f>
        <v>12.211882889807171</v>
      </c>
      <c r="F337" s="139">
        <f>(F336*100)/(D336+E336+F336)</f>
        <v>75.246106678843191</v>
      </c>
      <c r="G337" s="89"/>
      <c r="H337" s="140"/>
      <c r="I337" s="141"/>
    </row>
    <row r="338" spans="1:9" ht="36" customHeight="1" thickBot="1">
      <c r="A338" s="193" t="s">
        <v>98</v>
      </c>
      <c r="B338" s="194"/>
      <c r="C338" s="194"/>
      <c r="D338" s="194"/>
      <c r="E338" s="194"/>
      <c r="F338" s="194"/>
      <c r="G338" s="194"/>
      <c r="H338" s="194"/>
      <c r="I338" s="195"/>
    </row>
    <row r="339" spans="1:9" ht="48" customHeight="1"/>
  </sheetData>
  <mergeCells count="90">
    <mergeCell ref="H239:H240"/>
    <mergeCell ref="I239:I240"/>
    <mergeCell ref="A273:A274"/>
    <mergeCell ref="B273:B274"/>
    <mergeCell ref="C273:C274"/>
    <mergeCell ref="D273:F273"/>
    <mergeCell ref="G273:G274"/>
    <mergeCell ref="H273:H274"/>
    <mergeCell ref="I273:I274"/>
    <mergeCell ref="A239:A240"/>
    <mergeCell ref="B239:B240"/>
    <mergeCell ref="C239:C240"/>
    <mergeCell ref="D239:F239"/>
    <mergeCell ref="G239:G240"/>
    <mergeCell ref="D5:F5"/>
    <mergeCell ref="G5:G6"/>
    <mergeCell ref="H5:H6"/>
    <mergeCell ref="I5:I6"/>
    <mergeCell ref="A7:I7"/>
    <mergeCell ref="A98:B98"/>
    <mergeCell ref="A130:B130"/>
    <mergeCell ref="A5:A6"/>
    <mergeCell ref="B5:B6"/>
    <mergeCell ref="C5:C6"/>
    <mergeCell ref="A31:B31"/>
    <mergeCell ref="A64:B64"/>
    <mergeCell ref="A36:A37"/>
    <mergeCell ref="A70:A71"/>
    <mergeCell ref="A167:B167"/>
    <mergeCell ref="A337:B337"/>
    <mergeCell ref="A200:B200"/>
    <mergeCell ref="A208:I208"/>
    <mergeCell ref="A233:B233"/>
    <mergeCell ref="A242:I242"/>
    <mergeCell ref="A267:B267"/>
    <mergeCell ref="A276:I276"/>
    <mergeCell ref="A304:B304"/>
    <mergeCell ref="A312:I312"/>
    <mergeCell ref="A334:B334"/>
    <mergeCell ref="A335:B335"/>
    <mergeCell ref="A336:B336"/>
    <mergeCell ref="A176:I176"/>
    <mergeCell ref="A173:A174"/>
    <mergeCell ref="I173:I174"/>
    <mergeCell ref="I70:I71"/>
    <mergeCell ref="B36:B37"/>
    <mergeCell ref="C36:C37"/>
    <mergeCell ref="D36:F36"/>
    <mergeCell ref="G36:G37"/>
    <mergeCell ref="H36:H37"/>
    <mergeCell ref="B70:B71"/>
    <mergeCell ref="C70:C71"/>
    <mergeCell ref="D70:F70"/>
    <mergeCell ref="G70:G71"/>
    <mergeCell ref="H70:H71"/>
    <mergeCell ref="I36:I37"/>
    <mergeCell ref="H137:H138"/>
    <mergeCell ref="I137:I138"/>
    <mergeCell ref="H103:H104"/>
    <mergeCell ref="I103:I104"/>
    <mergeCell ref="A103:A104"/>
    <mergeCell ref="B103:B104"/>
    <mergeCell ref="C103:C104"/>
    <mergeCell ref="D103:F103"/>
    <mergeCell ref="G103:G104"/>
    <mergeCell ref="A137:A138"/>
    <mergeCell ref="B137:B138"/>
    <mergeCell ref="C137:C138"/>
    <mergeCell ref="D137:F137"/>
    <mergeCell ref="G137:G138"/>
    <mergeCell ref="B173:B174"/>
    <mergeCell ref="C173:C174"/>
    <mergeCell ref="D173:F173"/>
    <mergeCell ref="G173:G174"/>
    <mergeCell ref="H173:H174"/>
    <mergeCell ref="H205:H206"/>
    <mergeCell ref="I205:I206"/>
    <mergeCell ref="A205:A206"/>
    <mergeCell ref="B205:B206"/>
    <mergeCell ref="C205:C206"/>
    <mergeCell ref="D205:F205"/>
    <mergeCell ref="G205:G206"/>
    <mergeCell ref="A338:I338"/>
    <mergeCell ref="H309:H310"/>
    <mergeCell ref="I309:I310"/>
    <mergeCell ref="A309:A310"/>
    <mergeCell ref="B309:B310"/>
    <mergeCell ref="C309:C310"/>
    <mergeCell ref="D309:F309"/>
    <mergeCell ref="G309:G310"/>
  </mergeCells>
  <pageMargins left="0.70866143703460704" right="0.70866143703460704" top="0.74803149700164795" bottom="0.74803149700164795" header="0.31496062874794001" footer="0.31496062874794001"/>
  <pageSetup paperSize="9" scale="83" orientation="landscape" r:id="rId1"/>
  <rowBreaks count="9" manualBreakCount="9">
    <brk id="31" max="8" man="1"/>
    <brk id="65" max="8" man="1"/>
    <brk id="99" max="8" man="1"/>
    <brk id="132" max="8" man="1"/>
    <brk id="167" max="8" man="1"/>
    <brk id="200" max="8" man="1"/>
    <brk id="235" max="8" man="1"/>
    <brk id="268" max="8" man="1"/>
    <brk id="304" max="8" man="1"/>
  </rowBreaks>
  <colBreaks count="1" manualBreakCount="1">
    <brk id="9" max="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customHeight="1"/>
  <sheetData/>
  <pageMargins left="0.75" right="0.75" top="1" bottom="1" header="0.5" footer="0.5"/>
  <pageSetup fitToWidth="0" fitToHeight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титульный лист</vt:lpstr>
      <vt:lpstr>Детский сад (о-з)</vt:lpstr>
      <vt:lpstr>Лист3</vt:lpstr>
      <vt:lpstr>'Детский сад (о-з)'!Область_печати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cp:lastPrinted>2024-03-20T06:32:05Z</cp:lastPrinted>
  <dcterms:modified xsi:type="dcterms:W3CDTF">2024-11-28T11:50:31Z</dcterms:modified>
</cp:coreProperties>
</file>